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8370" activeTab="5"/>
  </bookViews>
  <sheets>
    <sheet name="京张" sheetId="1" r:id="rId1"/>
    <sheet name="沿海" sheetId="2" r:id="rId2"/>
    <sheet name="保阜" sheetId="3" r:id="rId3"/>
    <sheet name="承秦" sheetId="4" r:id="rId4"/>
    <sheet name="张石" sheetId="5" r:id="rId5"/>
    <sheet name="邢临" sheetId="6" r:id="rId6"/>
    <sheet name="石青" sheetId="7" r:id="rId7"/>
    <sheet name="唐津" sheetId="8" r:id="rId8"/>
    <sheet name="京石" sheetId="9" r:id="rId9"/>
    <sheet name="保津" sheetId="10" r:id="rId10"/>
    <sheet name="保沧" sheetId="11" r:id="rId11"/>
    <sheet name="衡德" sheetId="12" r:id="rId12"/>
    <sheet name="迁曹" sheetId="13" r:id="rId13"/>
  </sheets>
  <definedNames>
    <definedName name="_xlnm.Print_Area" localSheetId="4">'张石'!$A$1:$E$35</definedName>
    <definedName name="_xlnm.Print_Titles" localSheetId="2">'保阜'!$1:$2</definedName>
    <definedName name="_xlnm.Print_Titles" localSheetId="9">'保津'!$1:$2</definedName>
    <definedName name="_xlnm.Print_Titles" localSheetId="3">'承秦'!$1:$2</definedName>
    <definedName name="_xlnm.Print_Titles" localSheetId="8">'京石'!$1:$2</definedName>
    <definedName name="_xlnm.Print_Titles" localSheetId="0">'京张'!$2:$3</definedName>
    <definedName name="_xlnm.Print_Titles" localSheetId="7">'唐津'!$1:$2</definedName>
    <definedName name="_xlnm.Print_Titles" localSheetId="5">'邢临'!$1:$2</definedName>
    <definedName name="_xlnm.Print_Titles" localSheetId="1">'沿海'!$1:$2</definedName>
    <definedName name="_xlnm.Print_Titles" localSheetId="4">'张石'!$1:$2</definedName>
  </definedNames>
  <calcPr fullCalcOnLoad="1"/>
</workbook>
</file>

<file path=xl/sharedStrings.xml><?xml version="1.0" encoding="utf-8"?>
<sst xmlns="http://schemas.openxmlformats.org/spreadsheetml/2006/main" count="465" uniqueCount="353">
  <si>
    <t>备注</t>
  </si>
  <si>
    <t>工程项目</t>
  </si>
  <si>
    <r>
      <rPr>
        <sz val="11"/>
        <color indexed="8"/>
        <rFont val="黑体"/>
        <family val="3"/>
      </rPr>
      <t>主要工程内容</t>
    </r>
  </si>
  <si>
    <r>
      <rPr>
        <sz val="11"/>
        <color indexed="8"/>
        <rFont val="黑体"/>
        <family val="3"/>
      </rPr>
      <t>备注</t>
    </r>
  </si>
  <si>
    <t>二、修复养护工程</t>
  </si>
  <si>
    <t>路面病害治理工程</t>
  </si>
  <si>
    <t>对路面病害较为严重的段落进行挖补处治,共计29760平方米。</t>
  </si>
  <si>
    <t>桥梁养护工程</t>
  </si>
  <si>
    <t>对出现相应问题的桥涵进行伸缩缝更换、混凝土护栏修复、泄水管加长等。</t>
  </si>
  <si>
    <t>三、专项养护工程</t>
  </si>
  <si>
    <t>护栏改造升级工程</t>
  </si>
  <si>
    <t>官厅服务区改扩建工程</t>
  </si>
  <si>
    <t>下花园收费站改扩建工程</t>
  </si>
  <si>
    <r>
      <t>完成剩余房建工程（总投资3050万，其中2017年384万，2018年计划1192万元，2019年计划147</t>
    </r>
    <r>
      <rPr>
        <sz val="11"/>
        <color indexed="8"/>
        <rFont val="宋体"/>
        <family val="0"/>
      </rPr>
      <t>4</t>
    </r>
    <r>
      <rPr>
        <sz val="11"/>
        <color indexed="8"/>
        <rFont val="宋体"/>
        <family val="0"/>
      </rPr>
      <t>万）。</t>
    </r>
  </si>
  <si>
    <t>续建</t>
  </si>
  <si>
    <t>官厅湖特大桥健康监测系统升级改造工程</t>
  </si>
  <si>
    <t>既有“官厅湖特大桥健康监测系统”升级改造。</t>
  </si>
  <si>
    <t>专项技术服务费</t>
  </si>
  <si>
    <t>对宣东互通采煤沉陷区路段进行变形监测，对桥梁沉降观测，费用35万元，对沿线桥梁进行经常检查，费用约65万元（已签3年合同）；大件运输车辆过桥安全评估及结构验算，费用30万元。《采煤沉陷影响下京张高速公路变形破坏特征及应急维护研究》科研项目，费用35万；制作养护作业控制区动画展示等费用25万元。</t>
  </si>
  <si>
    <t>沿线设施专项维修</t>
  </si>
  <si>
    <t>对太阳能路灯、声屏障等沿线设施进行维修更换等。</t>
  </si>
  <si>
    <t>绿化品质提升</t>
  </si>
  <si>
    <t>沿线绿化品质提升。</t>
  </si>
  <si>
    <t>养护工区临建库房</t>
  </si>
  <si>
    <t>建设车库6间，库房12间，彩钢棚1个（存放桥检车、装载机和存放沥青热料），并对养护工区场地进行硬化。</t>
  </si>
  <si>
    <t>鸡鸣驿收费站入口计重阻截系统</t>
  </si>
  <si>
    <t>根据《河北省交通运输厅关于高速公路收费站入口装磅阻截超限车辆试点有关事宜的批复》（冀交公[2016]393号）的要求，在鸡鸣驿上道口安装入口计重检测设备。</t>
  </si>
  <si>
    <t>可变情报板增设及改造工程</t>
  </si>
  <si>
    <t>对门架式可变情报板、悬臂式可变情报板等进行升级改造。</t>
  </si>
  <si>
    <t>沙城、鸡鸣驿和宣化东收费站整车计重改造</t>
  </si>
  <si>
    <t>沙城、鸡鸣驿及宣化东站出口计重设备进行改造各增加一条整车式计重设备。</t>
  </si>
  <si>
    <t>多义性路径识别系统建设</t>
  </si>
  <si>
    <t>按省厅统一部署，完成多义性路径识别收费系统建设。</t>
  </si>
  <si>
    <t>沙城、下花园、宣化东站增设全自动发卡机</t>
  </si>
  <si>
    <r>
      <rPr>
        <sz val="11"/>
        <color indexed="8"/>
        <rFont val="宋体"/>
        <family val="0"/>
      </rPr>
      <t>按照交投集团相关要求增设全自动发卡系统，降低人力成本、提高通行效率，</t>
    </r>
    <r>
      <rPr>
        <sz val="11"/>
        <color indexed="8"/>
        <rFont val="Times New Roman"/>
        <family val="1"/>
      </rPr>
      <t>2019</t>
    </r>
    <r>
      <rPr>
        <sz val="11"/>
        <color indexed="8"/>
        <rFont val="宋体"/>
        <family val="0"/>
      </rPr>
      <t>年在沙城、下花园、宣化东站各增设一套全自动发卡系统。</t>
    </r>
  </si>
  <si>
    <t>非现金支付系统</t>
  </si>
  <si>
    <t>试点安装自助缴费机以缓解收费车道的拥堵，降低人工成本。</t>
  </si>
  <si>
    <t>宣化东、鸡鸣驿ETC车道改造</t>
  </si>
  <si>
    <t>对宣化东、鸡鸣驿ETC车道进行升级改造。</t>
  </si>
  <si>
    <r>
      <rPr>
        <b/>
        <sz val="11"/>
        <color indexed="8"/>
        <rFont val="宋体"/>
        <family val="0"/>
      </rPr>
      <t>合</t>
    </r>
    <r>
      <rPr>
        <b/>
        <sz val="11"/>
        <color indexed="8"/>
        <rFont val="Times New Roman"/>
        <family val="1"/>
      </rPr>
      <t xml:space="preserve">  </t>
    </r>
    <r>
      <rPr>
        <b/>
        <sz val="11"/>
        <color indexed="8"/>
        <rFont val="宋体"/>
        <family val="0"/>
      </rPr>
      <t>计</t>
    </r>
  </si>
  <si>
    <t>联系人（养护）：孙洪水</t>
  </si>
  <si>
    <t>联系电话：0313-6839646</t>
  </si>
  <si>
    <t>单位负责人（签字）：</t>
  </si>
  <si>
    <t>联系人（机电）：孙晓宁</t>
  </si>
  <si>
    <t>联系电话：0313-6839629</t>
  </si>
  <si>
    <t>一、预防工程</t>
  </si>
  <si>
    <r>
      <t>路面病害处治：K1+000-K104+850上行、K0+000-K102+700下行路面沉陷、网裂、唧浆等病害，合计</t>
    </r>
    <r>
      <rPr>
        <sz val="11"/>
        <color indexed="8"/>
        <rFont val="宋体"/>
        <family val="0"/>
      </rPr>
      <t>76000</t>
    </r>
    <r>
      <rPr>
        <sz val="11"/>
        <color indexed="8"/>
        <rFont val="宋体"/>
        <family val="0"/>
      </rPr>
      <t xml:space="preserve">㎡
</t>
    </r>
  </si>
  <si>
    <t>大桥桥面预防性养护</t>
  </si>
  <si>
    <t>K128+615、K137+405、K143+146、K153+823、K159+640等，共计44000平方米。</t>
  </si>
  <si>
    <t>桥梁支座更换工程</t>
  </si>
  <si>
    <r>
      <t>支座老化开裂</t>
    </r>
    <r>
      <rPr>
        <sz val="11"/>
        <color indexed="8"/>
        <rFont val="Times New Roman"/>
        <family val="1"/>
      </rPr>
      <t>13</t>
    </r>
    <r>
      <rPr>
        <sz val="11"/>
        <color indexed="8"/>
        <rFont val="宋体"/>
        <family val="0"/>
      </rPr>
      <t>个，剪切压缩变形</t>
    </r>
    <r>
      <rPr>
        <sz val="11"/>
        <color indexed="8"/>
        <rFont val="Times New Roman"/>
        <family val="1"/>
      </rPr>
      <t>232</t>
    </r>
    <r>
      <rPr>
        <sz val="11"/>
        <color indexed="8"/>
        <rFont val="宋体"/>
        <family val="0"/>
      </rPr>
      <t>个，偏位</t>
    </r>
    <r>
      <rPr>
        <sz val="11"/>
        <color indexed="8"/>
        <rFont val="Times New Roman"/>
        <family val="1"/>
      </rPr>
      <t>1</t>
    </r>
    <r>
      <rPr>
        <sz val="11"/>
        <color indexed="8"/>
        <rFont val="宋体"/>
        <family val="0"/>
      </rPr>
      <t>个，脱空</t>
    </r>
    <r>
      <rPr>
        <sz val="11"/>
        <color indexed="8"/>
        <rFont val="Times New Roman"/>
        <family val="1"/>
      </rPr>
      <t>12</t>
    </r>
    <r>
      <rPr>
        <sz val="11"/>
        <color indexed="8"/>
        <rFont val="宋体"/>
        <family val="0"/>
      </rPr>
      <t>个，防尘罩破损</t>
    </r>
    <r>
      <rPr>
        <sz val="11"/>
        <color indexed="8"/>
        <rFont val="Times New Roman"/>
        <family val="1"/>
      </rPr>
      <t>12</t>
    </r>
    <r>
      <rPr>
        <sz val="11"/>
        <color indexed="8"/>
        <rFont val="宋体"/>
        <family val="0"/>
      </rPr>
      <t>个，垫板锈蚀</t>
    </r>
    <r>
      <rPr>
        <sz val="11"/>
        <color indexed="8"/>
        <rFont val="Times New Roman"/>
        <family val="1"/>
      </rPr>
      <t>80</t>
    </r>
    <r>
      <rPr>
        <sz val="11"/>
        <color indexed="8"/>
        <rFont val="宋体"/>
        <family val="0"/>
      </rPr>
      <t>个，桥梁</t>
    </r>
    <r>
      <rPr>
        <sz val="11"/>
        <color indexed="8"/>
        <rFont val="Times New Roman"/>
        <family val="1"/>
      </rPr>
      <t>14</t>
    </r>
    <r>
      <rPr>
        <sz val="11"/>
        <color indexed="8"/>
        <rFont val="宋体"/>
        <family val="0"/>
      </rPr>
      <t>座更换支座</t>
    </r>
    <r>
      <rPr>
        <sz val="11"/>
        <color indexed="8"/>
        <rFont val="Times New Roman"/>
        <family val="1"/>
      </rPr>
      <t>127</t>
    </r>
    <r>
      <rPr>
        <sz val="11"/>
        <color indexed="8"/>
        <rFont val="宋体"/>
        <family val="0"/>
      </rPr>
      <t>座，合计：</t>
    </r>
    <r>
      <rPr>
        <sz val="11"/>
        <color indexed="8"/>
        <rFont val="Times New Roman"/>
        <family val="1"/>
      </rPr>
      <t>477</t>
    </r>
    <r>
      <rPr>
        <sz val="11"/>
        <color indexed="8"/>
        <rFont val="宋体"/>
        <family val="0"/>
      </rPr>
      <t>座。</t>
    </r>
  </si>
  <si>
    <t>桥梁混凝土护栏防腐工程</t>
  </si>
  <si>
    <r>
      <t>桥梁混泥土护栏底部防腐46264</t>
    </r>
    <r>
      <rPr>
        <sz val="11"/>
        <color indexed="8"/>
        <rFont val="Times New Roman"/>
        <family val="1"/>
      </rPr>
      <t>.25</t>
    </r>
    <r>
      <rPr>
        <sz val="11"/>
        <color indexed="8"/>
        <rFont val="宋体"/>
        <family val="0"/>
      </rPr>
      <t>㎡。</t>
    </r>
  </si>
  <si>
    <t>涧河主线站静态称称体更新</t>
  </si>
  <si>
    <t>因使用率高，现称主体已发现多处磨损、锈蚀严重且故障频发，影响正常收费秩序。</t>
  </si>
  <si>
    <t>更换镀锌喷塑护栏板工程</t>
  </si>
  <si>
    <t>丰南南收费站改扩建</t>
  </si>
  <si>
    <t>增加2入2出共4条收费车道，并按照扩建后的广场边界对两侧渐变段进行顺接，增加内外广场面积，同时对相关机电设备进行增加和改造，对收费大棚进行接长。</t>
  </si>
  <si>
    <t>增加1入2出共3条收费车道，并按照扩建后的广场边界对两侧渐变段进行顺接，同时对相关机电设备进行增加和改造，对收费大棚进行接长。</t>
  </si>
  <si>
    <t>大中桥桥梁泄水孔改造工程</t>
  </si>
  <si>
    <t>中桥及以上桥梁泄水孔竖向排水改造。</t>
  </si>
  <si>
    <t>防眩板设施改造工程</t>
  </si>
  <si>
    <r>
      <t>主线部分段落整体更换防眩网：</t>
    </r>
    <r>
      <rPr>
        <sz val="11"/>
        <color indexed="8"/>
        <rFont val="Times New Roman"/>
        <family val="1"/>
      </rPr>
      <t>K71+800-K73+200</t>
    </r>
    <r>
      <rPr>
        <sz val="11"/>
        <color indexed="8"/>
        <rFont val="宋体"/>
        <family val="0"/>
      </rPr>
      <t>，</t>
    </r>
    <r>
      <rPr>
        <sz val="11"/>
        <color indexed="8"/>
        <rFont val="Times New Roman"/>
        <family val="1"/>
      </rPr>
      <t>1400m;K73+200-K74+050,850m</t>
    </r>
    <r>
      <rPr>
        <sz val="11"/>
        <color indexed="8"/>
        <rFont val="宋体"/>
        <family val="0"/>
      </rPr>
      <t>，</t>
    </r>
    <r>
      <rPr>
        <sz val="11"/>
        <color indexed="8"/>
        <rFont val="Times New Roman"/>
        <family val="1"/>
      </rPr>
      <t>K88+700-K90+600,1900m</t>
    </r>
    <r>
      <rPr>
        <sz val="11"/>
        <color indexed="8"/>
        <rFont val="宋体"/>
        <family val="0"/>
      </rPr>
      <t>，</t>
    </r>
    <r>
      <rPr>
        <sz val="11"/>
        <color indexed="8"/>
        <rFont val="Times New Roman"/>
        <family val="1"/>
      </rPr>
      <t>K91-K93,2000m</t>
    </r>
    <r>
      <rPr>
        <sz val="11"/>
        <color indexed="8"/>
        <rFont val="宋体"/>
        <family val="0"/>
      </rPr>
      <t>，</t>
    </r>
    <r>
      <rPr>
        <sz val="11"/>
        <color indexed="8"/>
        <rFont val="Times New Roman"/>
        <family val="1"/>
      </rPr>
      <t xml:space="preserve">K93+400-K94+500,1100m  </t>
    </r>
    <r>
      <rPr>
        <sz val="11"/>
        <color indexed="8"/>
        <rFont val="宋体"/>
        <family val="0"/>
      </rPr>
      <t>。</t>
    </r>
    <r>
      <rPr>
        <sz val="11"/>
        <color indexed="8"/>
        <rFont val="Times New Roman"/>
        <family val="1"/>
      </rPr>
      <t xml:space="preserve"> </t>
    </r>
    <r>
      <rPr>
        <sz val="11"/>
        <color indexed="8"/>
        <rFont val="宋体"/>
        <family val="0"/>
      </rPr>
      <t>合计：</t>
    </r>
    <r>
      <rPr>
        <sz val="11"/>
        <color indexed="8"/>
        <rFont val="Times New Roman"/>
        <family val="1"/>
      </rPr>
      <t>7250m</t>
    </r>
  </si>
  <si>
    <t>养护工区增加库房工程</t>
  </si>
  <si>
    <r>
      <t>三个养护工区各增加库房</t>
    </r>
    <r>
      <rPr>
        <sz val="11"/>
        <color indexed="8"/>
        <rFont val="Times New Roman"/>
        <family val="1"/>
      </rPr>
      <t>1000</t>
    </r>
    <r>
      <rPr>
        <sz val="11"/>
        <color indexed="8"/>
        <rFont val="宋体"/>
        <family val="0"/>
      </rPr>
      <t>㎡，合计：</t>
    </r>
    <r>
      <rPr>
        <sz val="11"/>
        <color indexed="8"/>
        <rFont val="Times New Roman"/>
        <family val="1"/>
      </rPr>
      <t>3000</t>
    </r>
    <r>
      <rPr>
        <sz val="11"/>
        <color indexed="8"/>
        <rFont val="宋体"/>
        <family val="0"/>
      </rPr>
      <t>㎡。</t>
    </r>
  </si>
  <si>
    <t>部分站收费员专用通道建设</t>
  </si>
  <si>
    <t>南戴河、抚宁南、昌黎东三站在办公楼和收费亭之间单独建立一条收费员专用通道。</t>
  </si>
  <si>
    <t>设备采购工程</t>
  </si>
  <si>
    <r>
      <t>沥青路面修补车</t>
    </r>
    <r>
      <rPr>
        <sz val="11"/>
        <color indexed="8"/>
        <rFont val="Times New Roman"/>
        <family val="1"/>
      </rPr>
      <t>1</t>
    </r>
    <r>
      <rPr>
        <sz val="11"/>
        <color indexed="8"/>
        <rFont val="宋体"/>
        <family val="0"/>
      </rPr>
      <t>台，清扫车</t>
    </r>
    <r>
      <rPr>
        <sz val="11"/>
        <color indexed="8"/>
        <rFont val="Times New Roman"/>
        <family val="1"/>
      </rPr>
      <t>6</t>
    </r>
    <r>
      <rPr>
        <sz val="11"/>
        <color indexed="8"/>
        <rFont val="宋体"/>
        <family val="0"/>
      </rPr>
      <t>台。</t>
    </r>
  </si>
  <si>
    <t>涧河收费广场改造</t>
  </si>
  <si>
    <t>将收费广场K160+176.8至涧河大桥桥头K159+844范围内（不占地）外侧拼宽7.5m，有效增加内广场面积，保证外侧车道的通行效率不受内侧排队的影响。</t>
  </si>
  <si>
    <t>荒佃庄站改扩建</t>
  </si>
  <si>
    <t>四、机电专项工程</t>
  </si>
  <si>
    <t>新增情报板及情报板改造</t>
  </si>
  <si>
    <t>根据高速交警要求及暑期保畅需要，需在沿海高速秦皇岛方向K78处及天津方向唐曹互通东K140，处增加5块F式情报板；对秦皇岛方向K124处1块门架式情报板进行改造；昌黎东、南戴河、滦南南、唐海北、南堡5个互通收费站双立柱情报板在入口广场侧，司机多次反映封路时看不到提示信息，进入广场后无法挑头，需要将此处情报板搬迁至地方路入口侧，同时在地方路另一侧入口侧增加同样的情报板5处。</t>
  </si>
  <si>
    <t>集中监控工程</t>
  </si>
  <si>
    <t>对全线13个匝道收费站站区监控集中改造至公司机关监控大厅，实行集中监控。</t>
  </si>
  <si>
    <t>多义性路径识别收费系统建设</t>
  </si>
  <si>
    <t>联系人（养护）：李爱军</t>
  </si>
  <si>
    <r>
      <t>联系电话：0</t>
    </r>
    <r>
      <rPr>
        <sz val="11"/>
        <color indexed="8"/>
        <rFont val="宋体"/>
        <family val="0"/>
      </rPr>
      <t>335-3956068　15603353866</t>
    </r>
  </si>
  <si>
    <t>联系人（机电）：霍学臣</t>
  </si>
  <si>
    <r>
      <t>联系电话：0</t>
    </r>
    <r>
      <rPr>
        <sz val="11"/>
        <color indexed="8"/>
        <rFont val="宋体"/>
        <family val="0"/>
      </rPr>
      <t>335-3956099　15603353599</t>
    </r>
  </si>
  <si>
    <t>和完善沿线设施工程</t>
  </si>
  <si>
    <t>50处波形梁路侧端头改为地锚式，25万；桥头波形梁加强14000米，630万；互通主路入口和服务区入口三角端（迎车面）原防撞能力较低的大弯头改为TS级可导向防撞垫，共28处，每处4万，共112万；原防撞等级较低的插拔式活动护栏改为SA级活动护栏，同时，完善迎车面警示标志，防眩设施等，共32处，1280米，共384万；高填方和临崖路段波形梁护栏加强4500米,202万；隧道入口波形梁改造，30万；隧道内增设反光环和人行横洞反光标志，100万。</t>
  </si>
  <si>
    <t>桥涵病害治理工程</t>
  </si>
  <si>
    <t>对病害比较严重且集中的12座桥，121排支座进行更换，500万；钢梁断裂和变形严重的毛勒式伸缩缝更换为梳型板式伸缩缝，20道，320万。桥涵裂缝＜0.15mm封缝5700米，≥0.15mm灌浆封缝4460米，160万元；桥涵混凝土脱落、露筋治理1010平方米，250万元。</t>
  </si>
  <si>
    <t>边坡病害治理工程</t>
  </si>
  <si>
    <t>对有滑塌危险和易水毁段边坡，增设踏步泄水槽2546米，泄水槽1575米；修复排水沟275米；增设柔性防护网416平方米，增设挡墙449立方米；修复拱形防护1034平方米，栽植紫穗槐52582株；曲阳服务区北区排水、唐县停车区南区排水、阜平西停车区北区上边坡防护。</t>
  </si>
  <si>
    <t>下行K30-147罩面工程</t>
  </si>
  <si>
    <t>下行K30-147病害治理，加铺4cm罩面；上行路面病害治理；互通区路面病害治理；同时，完善相应交安实施。</t>
  </si>
  <si>
    <t>国高网标志改造工程</t>
  </si>
  <si>
    <t>按国家高速公路网命名和编号要求，更换相关标志。更换版面95块，新增标志牌97处，拆除标志68处，同时对全线里程牌、百米牌，桥隧标牌进行调整。</t>
  </si>
  <si>
    <t>收费机电设施改造工程</t>
  </si>
  <si>
    <t>将保定西、顺平南、阜平东、省界主线站闭路监视系统进行升级，更换视频以太网交换机、IPSAN视频存储阵列等设备；将沿线站区监控设备接入相应收费站设备间，与收费闭路电视监视图像统一存储，并接入路段中心软件平台；摄像机由标清改为高清。</t>
  </si>
  <si>
    <t xml:space="preserve">按省厅统一部署，完成多义性路径识别收费系统建设。   </t>
  </si>
  <si>
    <t>K0-K29新增外场监控工程</t>
  </si>
  <si>
    <t>K0-K29段沿线每2公里左右增设一对高清摄像机，并接入监控中心。</t>
  </si>
  <si>
    <t>机械设备</t>
  </si>
  <si>
    <t>巡查车1辆</t>
  </si>
  <si>
    <t>联系人（养护）：范高峰                联系电话：0312-6789953                   单位负责人（签字）：</t>
  </si>
  <si>
    <t xml:space="preserve">联系人（机电）：霍秉毅                联系电话：0312-6789971 </t>
  </si>
  <si>
    <t>上边坡增设防护设施工程</t>
  </si>
  <si>
    <r>
      <t>对长期处于裸露状态、存在落石及滑塌隐患的秦皇岛方向</t>
    </r>
    <r>
      <rPr>
        <sz val="11"/>
        <color indexed="8"/>
        <rFont val="宋体"/>
        <family val="0"/>
      </rPr>
      <t>K15+650-K15+750等2580m/13处上边坡进行清理及防护。同时对秦皇岛方向K60+600-K60+800等3430m/19处上边坡排水设施进行完善。</t>
    </r>
  </si>
  <si>
    <t>下边坡防排水设施完善工程</t>
  </si>
  <si>
    <t>秦皇岛方向K5+900、K6+300等283处，共计42853延米的路堑边沟盖板进行更新改造；秦皇岛方向K24+500等23处，共计3100延米，恢复完善路侧排水沟。对局部路段出现病害损坏的挡墙、急流槽进行修复。</t>
  </si>
  <si>
    <t>上边坡增设防护设施工程（2017年）</t>
  </si>
  <si>
    <t>2018年7月5日，集团公司下发了“关于承秦高速公路承德段2017年上边坡增设防护设施工程变更设计的批复”（冀交投高〔2018〕353号），对东川互通CK0+112-CK0+246、AK2+658-AK2+680段南侧山体边坡进行应急削坡整修，同时完善排水设施和安全设施。</t>
  </si>
  <si>
    <t>更新路面标线工程</t>
  </si>
  <si>
    <t>对路线起点K0+000至K45+000段标线工程进行更新，共59493㎡。</t>
  </si>
  <si>
    <t>桥梁伸缩缝更换工程</t>
  </si>
  <si>
    <t>对已发生损坏的186.75m/15道伸缩缝进行更换。</t>
  </si>
  <si>
    <t>中央分隔带活动护栏提升工程</t>
  </si>
  <si>
    <t>桥梁泄水孔完善工程</t>
  </si>
  <si>
    <t>隧道入口安全标志牌完善工程</t>
  </si>
  <si>
    <r>
      <t>对全线</t>
    </r>
    <r>
      <rPr>
        <sz val="11"/>
        <color indexed="8"/>
        <rFont val="宋体"/>
        <family val="0"/>
      </rPr>
      <t>28个隧道入口安全标志牌进行完善。</t>
    </r>
  </si>
  <si>
    <t>设备采购</t>
  </si>
  <si>
    <t>采购2辆路面清扫车。</t>
  </si>
  <si>
    <t>隧道火灾报警系统升级改造工程</t>
  </si>
  <si>
    <t>对火灾报警系统升级改造，更换为双波长火灾报警系统，同时对现有手动报警按钮进行更换，增设声光警报器及报警主机等设备。</t>
  </si>
  <si>
    <t>收费站UPS电池更新升级工程</t>
  </si>
  <si>
    <r>
      <t>更换18套</t>
    </r>
    <r>
      <rPr>
        <sz val="11"/>
        <color indexed="8"/>
        <rFont val="宋体"/>
        <family val="0"/>
      </rPr>
      <t>UPS主机及电池组。</t>
    </r>
  </si>
  <si>
    <t>通信线路安全隐患整改工程</t>
  </si>
  <si>
    <t>对全线1200余米桥梁两端裸露通信光缆及20余处隧道两端裸露光缆进行重新整理并更换破损包裹管箱。</t>
  </si>
  <si>
    <t>隧道照明及照明线路改造工程</t>
  </si>
  <si>
    <r>
      <t>将现有隧道照明灯具（包括原高压钠灯及</t>
    </r>
    <r>
      <rPr>
        <sz val="11"/>
        <color indexed="8"/>
        <rFont val="Times New Roman"/>
        <family val="1"/>
      </rPr>
      <t>LED</t>
    </r>
    <r>
      <rPr>
        <sz val="11"/>
        <color indexed="8"/>
        <rFont val="宋体"/>
        <family val="0"/>
      </rPr>
      <t>灯）更换为新型节能</t>
    </r>
    <r>
      <rPr>
        <sz val="11"/>
        <color indexed="8"/>
        <rFont val="Times New Roman"/>
        <family val="1"/>
      </rPr>
      <t>LED</t>
    </r>
    <r>
      <rPr>
        <sz val="11"/>
        <color indexed="8"/>
        <rFont val="宋体"/>
        <family val="0"/>
      </rPr>
      <t>灯，并对有关线路进行更新改造。暂按7年分列，每年节省电费约300万元。</t>
    </r>
  </si>
  <si>
    <t>道路视频监控传输</t>
  </si>
  <si>
    <t>监控中心租用公网数据传输通道直接传输至总队机房，在总队机房配置相关服务器和12台视频工作站，配置相关液晶显示器。视频工作站分别安装对应视频管理软件，显示器可作为主监视器，分别用于显示集团所属各路段的道路视频画面，服务器分别用于流媒体发布和视频协议转换。 各路监控视频通过公网传输到省高速交警总队监控中心的工作站后，通过编码器传至交警总队原有监控大屏最下方新增的拼接屏进行显示。</t>
  </si>
  <si>
    <t>收费站收费亭更新改造工程</t>
  </si>
  <si>
    <r>
      <t>更换老化严重的</t>
    </r>
    <r>
      <rPr>
        <sz val="11"/>
        <color indexed="8"/>
        <rFont val="Times New Roman"/>
        <family val="1"/>
      </rPr>
      <t>22</t>
    </r>
    <r>
      <rPr>
        <sz val="11"/>
        <color indexed="8"/>
        <rFont val="宋体"/>
        <family val="0"/>
      </rPr>
      <t>个收费亭及亭内防静电地板，并增设</t>
    </r>
    <r>
      <rPr>
        <sz val="11"/>
        <color indexed="8"/>
        <rFont val="Times New Roman"/>
        <family val="1"/>
      </rPr>
      <t>40</t>
    </r>
    <r>
      <rPr>
        <sz val="11"/>
        <color indexed="8"/>
        <rFont val="宋体"/>
        <family val="0"/>
      </rPr>
      <t>套收费亭内应急照明灯。</t>
    </r>
  </si>
  <si>
    <t>联系人（养护）：李建树</t>
  </si>
  <si>
    <t>联系电话：0314-2121132</t>
  </si>
  <si>
    <t>联系人（机电）：侯建</t>
  </si>
  <si>
    <t>联系电话：0314-2120892</t>
  </si>
  <si>
    <t>上边坡增设防护工程</t>
  </si>
  <si>
    <t>S66高速公路石家庄方向K279+900上边坡、紫四隧道石家庄方向出口K266+036上边坡、云蒙山二号张家口方向入口K261+441上边坡、K253+800石家庄方向上边坡存在落石隐患，计4处，增设柔性网11900㎡。</t>
  </si>
  <si>
    <t>路基防护、排水修复工程</t>
  </si>
  <si>
    <t>对K254+273马兰台大桥桥下边坡、K271+200上行方向路基上边坡、紫荆关一号隧道石家庄方向入口K278+574上边坡进行浆砌片石护面墙防护，防止雨水对边坡的冲刷，保证路基边坡稳定性，对G5北京方向K128+590-K128+990路基边坡进行浆砌片石防护，石家庄方向K151+450-K153+180、北京方向K153-K151+500路基恢复水泥边沟，共计增设浆砌片石防护4860m³，C30片石混凝土7165m³。</t>
  </si>
  <si>
    <t>沥青路面、桥面病害治理工程</t>
  </si>
  <si>
    <t>对S69 K261+320～K288+860段（上行）,S69 K261+320～K269+000段（下行）,对现有旧路超车道行车道进行铣刨重铺治理（硬路肩不处置）。共计路面工程量约299370m2。
对桥面病害较严重的桥梁实施桥面铺装沥青层凿除重铺:三里铺大桥、东杏花沟大桥、京原铁路K280分离式立交、东汉丈大桥、白家庄大桥、岳家沟中桥。共处理桥面20625㎡。</t>
  </si>
  <si>
    <t>桥梁伸缩装置更换工程</t>
  </si>
  <si>
    <t>对K183+000西曲庄大桥等7座桥13道损坏的桥梁伸缩装置进行更换修复，160型及以上型号型钢更换为梳形伸缩装置，160型伸缩缝300.04m。</t>
  </si>
  <si>
    <t>上跨桥桥墩安全防护提升工程</t>
  </si>
  <si>
    <t>高速公路沿线设置多座上跨天桥和匝道跨线桥，部分桥梁的墩柱设置在道路两侧防撞钢护栏之外且距离防撞护栏较近。为了保护上跨桥的墩柱、保证高速公路的安全运营，对跨线桥桥墩的防护进行加强。</t>
  </si>
  <si>
    <t>桥梁泄水管更换工程</t>
  </si>
  <si>
    <t>张石高速公路保定段K162+689天桥等42座桥梁泄水管的损坏、丢失，需进行更换和增设。共计更换泄水管8096.1m。</t>
  </si>
  <si>
    <t>隧道入口护栏改造工程</t>
  </si>
  <si>
    <t>增设声屏障工程</t>
  </si>
  <si>
    <t>防眩设施改造工程</t>
  </si>
  <si>
    <t>中央分隔带开口活动护栏改造工程</t>
  </si>
  <si>
    <t>S2401段更换开口护栏270m，防眩板270块；G5段更换开口护栏1530m，防眩板1530块；S69段更换开口护栏160m，防眩板160块；S66段更换开口护栏270m，防眩板270块；</t>
  </si>
  <si>
    <t>增设防撞垫设施工程</t>
  </si>
  <si>
    <t>对张石高速S69、S66、S2401段的9个收费站互通下道口及4个服务区入口分流三角端增加防撞垫，共计26组。</t>
  </si>
  <si>
    <t>站区采暖设施维修改造工程</t>
  </si>
  <si>
    <t>对顺平北收费站、顺平监控中心、金家井监控分中心、满城收费站、辛木收费站、大北城收费站、涞水东收费站、西陵收费站、紫荆关收费站、涞源东收费站、涞源南收费站、涞源北收费站、涞源北工区、易县养护工区、涞源东养护工区共计15个站区的供暖管道和暖气片等进行维修改造，暖气片改造为壁挂式明装风机管盘。</t>
  </si>
  <si>
    <r>
      <rPr>
        <sz val="11"/>
        <color indexed="8"/>
        <rFont val="宋体"/>
        <family val="0"/>
      </rPr>
      <t>收费站由</t>
    </r>
    <r>
      <rPr>
        <sz val="11"/>
        <color indexed="8"/>
        <rFont val="Times New Roman"/>
        <family val="1"/>
      </rPr>
      <t>2</t>
    </r>
    <r>
      <rPr>
        <sz val="11"/>
        <color indexed="8"/>
        <rFont val="宋体"/>
        <family val="0"/>
      </rPr>
      <t>进</t>
    </r>
    <r>
      <rPr>
        <sz val="11"/>
        <color indexed="8"/>
        <rFont val="Times New Roman"/>
        <family val="1"/>
      </rPr>
      <t>3</t>
    </r>
    <r>
      <rPr>
        <sz val="11"/>
        <color indexed="8"/>
        <rFont val="宋体"/>
        <family val="0"/>
      </rPr>
      <t>出改造为</t>
    </r>
    <r>
      <rPr>
        <sz val="11"/>
        <color indexed="8"/>
        <rFont val="Times New Roman"/>
        <family val="1"/>
      </rPr>
      <t>3</t>
    </r>
    <r>
      <rPr>
        <sz val="11"/>
        <color indexed="8"/>
        <rFont val="宋体"/>
        <family val="0"/>
      </rPr>
      <t>进</t>
    </r>
    <r>
      <rPr>
        <sz val="11"/>
        <color indexed="8"/>
        <rFont val="Times New Roman"/>
        <family val="1"/>
      </rPr>
      <t>5</t>
    </r>
    <r>
      <rPr>
        <sz val="11"/>
        <color indexed="8"/>
        <rFont val="宋体"/>
        <family val="0"/>
      </rPr>
      <t>出，同时包含对各式标志标牌、高杆灯等的迁移，以及相应大棚、机电项目的改造。</t>
    </r>
    <r>
      <rPr>
        <sz val="11"/>
        <color indexed="8"/>
        <rFont val="Times New Roman"/>
        <family val="1"/>
      </rPr>
      <t xml:space="preserve">                                                                                                                                                                         </t>
    </r>
  </si>
  <si>
    <t>易县收费站车道扩建工程</t>
  </si>
  <si>
    <t>曲阳东收费站车道扩建工程</t>
  </si>
  <si>
    <r>
      <rPr>
        <sz val="11"/>
        <color indexed="8"/>
        <rFont val="宋体"/>
        <family val="0"/>
      </rPr>
      <t>收费站由</t>
    </r>
    <r>
      <rPr>
        <sz val="11"/>
        <color indexed="8"/>
        <rFont val="Times New Roman"/>
        <family val="1"/>
      </rPr>
      <t>2</t>
    </r>
    <r>
      <rPr>
        <sz val="11"/>
        <color indexed="8"/>
        <rFont val="宋体"/>
        <family val="0"/>
      </rPr>
      <t>进</t>
    </r>
    <r>
      <rPr>
        <sz val="11"/>
        <color indexed="8"/>
        <rFont val="Times New Roman"/>
        <family val="1"/>
      </rPr>
      <t>4</t>
    </r>
    <r>
      <rPr>
        <sz val="11"/>
        <color indexed="8"/>
        <rFont val="宋体"/>
        <family val="0"/>
      </rPr>
      <t>出改造为</t>
    </r>
    <r>
      <rPr>
        <sz val="11"/>
        <color indexed="8"/>
        <rFont val="Times New Roman"/>
        <family val="1"/>
      </rPr>
      <t>3</t>
    </r>
    <r>
      <rPr>
        <sz val="11"/>
        <color indexed="8"/>
        <rFont val="宋体"/>
        <family val="0"/>
      </rPr>
      <t>进</t>
    </r>
    <r>
      <rPr>
        <sz val="11"/>
        <color indexed="8"/>
        <rFont val="Times New Roman"/>
        <family val="1"/>
      </rPr>
      <t>6</t>
    </r>
    <r>
      <rPr>
        <sz val="11"/>
        <color indexed="8"/>
        <rFont val="宋体"/>
        <family val="0"/>
      </rPr>
      <t>出，同时包含对各式标志标牌、高杆灯等的迁移，以及相应大棚、机电项目的改造。</t>
    </r>
    <r>
      <rPr>
        <sz val="11"/>
        <color indexed="8"/>
        <rFont val="Times New Roman"/>
        <family val="1"/>
      </rPr>
      <t xml:space="preserve">             </t>
    </r>
  </si>
  <si>
    <t>曲阳南互通新建工程</t>
  </si>
  <si>
    <r>
      <rPr>
        <sz val="11"/>
        <color indexed="8"/>
        <rFont val="宋体"/>
        <family val="0"/>
      </rPr>
      <t>曲阳南互通为张石高速预留互通，在高速建设期施工中，各方向加减速车道及渐变段已完成施工。该互通为张石高速公路与二级公路</t>
    </r>
    <r>
      <rPr>
        <sz val="11"/>
        <color indexed="8"/>
        <rFont val="Times New Roman"/>
        <family val="1"/>
      </rPr>
      <t>S247</t>
    </r>
    <r>
      <rPr>
        <sz val="11"/>
        <color indexed="8"/>
        <rFont val="宋体"/>
        <family val="0"/>
      </rPr>
      <t>阜平</t>
    </r>
    <r>
      <rPr>
        <sz val="11"/>
        <color indexed="8"/>
        <rFont val="Times New Roman"/>
        <family val="1"/>
      </rPr>
      <t>-</t>
    </r>
    <r>
      <rPr>
        <sz val="11"/>
        <color indexed="8"/>
        <rFont val="宋体"/>
        <family val="0"/>
      </rPr>
      <t>耿庄桥（曲承公路）的连接，采用主线上跨被交路及匝道的</t>
    </r>
    <r>
      <rPr>
        <sz val="11"/>
        <color indexed="8"/>
        <rFont val="Times New Roman"/>
        <family val="1"/>
      </rPr>
      <t>B</t>
    </r>
    <r>
      <rPr>
        <sz val="11"/>
        <color indexed="8"/>
        <rFont val="宋体"/>
        <family val="0"/>
      </rPr>
      <t>型单喇叭型式，北距曲阳东互通约</t>
    </r>
    <r>
      <rPr>
        <sz val="11"/>
        <color indexed="8"/>
        <rFont val="Times New Roman"/>
        <family val="1"/>
      </rPr>
      <t>9.3km</t>
    </r>
    <r>
      <rPr>
        <sz val="11"/>
        <color indexed="8"/>
        <rFont val="宋体"/>
        <family val="0"/>
      </rPr>
      <t>，南距曲阳停车区约</t>
    </r>
    <r>
      <rPr>
        <sz val="11"/>
        <color indexed="8"/>
        <rFont val="Times New Roman"/>
        <family val="1"/>
      </rPr>
      <t>5.8km</t>
    </r>
    <r>
      <rPr>
        <sz val="11"/>
        <color indexed="8"/>
        <rFont val="宋体"/>
        <family val="0"/>
      </rPr>
      <t>，南距行唐互通约</t>
    </r>
    <r>
      <rPr>
        <sz val="11"/>
        <color indexed="8"/>
        <rFont val="Times New Roman"/>
        <family val="1"/>
      </rPr>
      <t>21km</t>
    </r>
    <r>
      <rPr>
        <sz val="11"/>
        <color indexed="8"/>
        <rFont val="宋体"/>
        <family val="0"/>
      </rPr>
      <t>。</t>
    </r>
  </si>
  <si>
    <t>国网交通标志改造工程</t>
  </si>
  <si>
    <t>新增（更换）单柱式标志牌21块，双柱式8块，单悬臂式45块，双悬臂式8块；粘贴反光膜：单柱式3块、双柱式9块、单悬臂式5块；粘贴部分反光膜：双柱式4块、单悬臂式18块；更换板面：单柱式9块、双柱式11块、单悬臂式38块、附着式3块；拆除标志：单柱式24块、双柱式40块、单悬臂式9块、双悬臂式8块、附着式2744块；拆除板面：单柱式13块、双柱式11块、单悬臂式38块、附着式73块；桥梁铭牌：单柱式196块；里程牌：单柱式250块；百米牌：单柱式2298块。</t>
  </si>
  <si>
    <t>增加养护机械设备</t>
  </si>
  <si>
    <t>1、K293+204~K293+277进行清方卸载，挖除三、四级边坡已开裂土体，增加第二级坡顶平台宽度至4.5m，重新设置三、四级边坡，削坡后对二级及以上边坡设置护面墙防护。开口线以外5m重新设置截水沟及隔离栅。
2、K303+810-K303+940进行清方卸载，拆除破碎的二级边坡，二级及以上边坡设置护面墙防护。开口线以外5m重新设置截水沟及隔离栅。
3、K292+950清除浆砌片石边坡鼓胀变形及开裂的部分墙体及墙背后松散潮湿的土体，采用浆砌片石进行重新砌筑。重新砌筑排水沟，对现有排水沟损坏部分按原尺寸进行恢复完善，同时对该路段内三级边坡顶部截水沟进行清淤。</t>
  </si>
  <si>
    <t>1、K265+960-K266+070进行清方卸载开裂岩体，拆除损坏和有碎石的主动防护网，并延伸防护网的重新铺设面积，使防护网有效防护面积覆盖整个边坡变形区域，开口线以外5m重新设置截水沟及隔离栅。
2、K267+500对现有主动防护网内破碎松动碎石进行清理，对边坡进行卸载，拆除损坏和有碎石的主动防护网，并延伸防护网的重新铺设面积，使防护网有效防护面积覆盖整个边坡变形区域，加大铺设范围，超出边坡掉块区域3～5m，对于掉块落石严重区域应该定期进行清渣。</t>
  </si>
  <si>
    <r>
      <t>1.</t>
    </r>
    <r>
      <rPr>
        <sz val="11"/>
        <color indexed="8"/>
        <rFont val="宋体"/>
        <family val="0"/>
      </rPr>
      <t xml:space="preserve">隧道内排水：在隧道内采用在隧道环向施工缝下设置U型排水槽，在洞内电缆沟盖板位置钻孔，把围岩渗漏水引排至隧道两侧电缆井下部的排水沟中排出。
</t>
    </r>
    <r>
      <rPr>
        <sz val="11"/>
        <color indexed="8"/>
        <rFont val="宋体"/>
        <family val="0"/>
      </rPr>
      <t>2.</t>
    </r>
    <r>
      <rPr>
        <sz val="11"/>
        <color indexed="8"/>
        <rFont val="宋体"/>
        <family val="0"/>
      </rPr>
      <t xml:space="preserve">隧道洞顶排水：隧道洞顶水坑采用抽水方案，把存留在顶部的积水抽至冲沟下游排出，减少表面水的存集。将隧道洞顶堆积碎石清理，沿河道向下游顺坡。
</t>
    </r>
    <r>
      <rPr>
        <sz val="11"/>
        <color indexed="8"/>
        <rFont val="宋体"/>
        <family val="0"/>
      </rPr>
      <t>3.</t>
    </r>
    <r>
      <rPr>
        <sz val="11"/>
        <color indexed="8"/>
        <rFont val="宋体"/>
        <family val="0"/>
      </rPr>
      <t xml:space="preserve">隧道内渗漏水：结合隧道相关工程经验及隧道内病害发展情况， 进行刚性材料直接堵塞法或者采用刻槽排水保温法。
</t>
    </r>
    <r>
      <rPr>
        <sz val="11"/>
        <color indexed="8"/>
        <rFont val="宋体"/>
        <family val="0"/>
      </rPr>
      <t>4.</t>
    </r>
    <r>
      <rPr>
        <sz val="11"/>
        <color indexed="8"/>
        <rFont val="宋体"/>
        <family val="0"/>
      </rPr>
      <t>隧道洞顶防渗及增设石笼排水渠：河道上采取地表防渗措施，添加水泥、碎石料、砂等混合成水稳层进行硬化，沿地势增设排水渠以便山体汇水排出。</t>
    </r>
  </si>
  <si>
    <t>监控大屏改造工程</t>
  </si>
  <si>
    <t>顺平监控中心LED拼接大屏一套；金家井监控分中心监控室LED拼接大屏一套；指挥调度中心指挥调度室LED拼接大屏一套（含信息采集系统）。</t>
  </si>
  <si>
    <t>ETC改造工程</t>
  </si>
  <si>
    <t>对保定北、西陵、涞源南收费站增设ETC专用车道，对保定北、易县收费站现有ETC设备进行升级改造，并将西陵、涞源南收费站ETC人工混合车道改造成专用车道。</t>
  </si>
  <si>
    <t>增设智慧发卡系统工程</t>
  </si>
  <si>
    <t>对曲阳东、顺平北、辛木、大北城、涞水、涞水东、黄家屯、易县、紫荆关、涞源北、涞源东11个收费站增设智慧发卡系统。</t>
  </si>
  <si>
    <t>主干光缆改造工程</t>
  </si>
  <si>
    <t>对涞源北内广场至涞源北互通边坡4公里、涞水互通至涞水东互通14公里、涞水互通至大北城互通16公里的光衰较大光缆进行割接更换。</t>
  </si>
  <si>
    <t>隧道水龙带更换工程</t>
  </si>
  <si>
    <t>更换二道河至云蒙山三号隧道内消防水带（成套）。（8公斤工作压力，65mm口径，25米长，铝合金直流型内扣式水枪头（19mm直径）、铝合金内扣式接扣（65mm口径），必须符合消防S标AB签认证。</t>
  </si>
  <si>
    <t>联系人（养护）：</t>
  </si>
  <si>
    <t>联系电话：                                              单位负责人（签字）：</t>
  </si>
  <si>
    <t>联系人（机电）：</t>
  </si>
  <si>
    <t>联系电话：</t>
  </si>
  <si>
    <t>1、对临清方向K067+100～K068+000等7个段落行超车道总计42.7km、临清方向K068+000～K070+000 等5个段落超车道总计19.8km上面层进行集中挖补，处治面积约48.3万㎡，同时根据破损情况对中下面层进行局部挖补。2、对威县、大葛寨、临西等4个互通匝道局部病害挖补处治后进行4cm沥青混凝土罩面，处治面积约4.9万m2。3、对K53+069广宗互通跨线桥等28座桥的上面层进行集中挖补，处治长度共计2176延米，处治面积约2.4万㎡。本项工程共计处治55.6万㎡。</t>
  </si>
  <si>
    <t>采暖系统外网改造及增加室内风机盘管工程</t>
  </si>
  <si>
    <t>公司机关、邢台南收费站、邢台养护工区、临西收费站采暖系统外网改造和增加室内风机盘管工程。进行改造以后，办公楼除机电设备机房、监控室等重要地点保留独立空调以后，其他室内空调全部拆除。</t>
  </si>
  <si>
    <t>房建设施维护更新工程</t>
  </si>
  <si>
    <r>
      <rPr>
        <sz val="11"/>
        <color indexed="8"/>
        <rFont val="宋体"/>
        <family val="0"/>
      </rPr>
      <t>南和、鸡泽、平乡、广宗、威县、大葛寨、临西、运河西收费站以及临西养护工区等站区需将主楼、食堂、浴室、卫生间等公共区域破损严重铝合金门更换为断桥铝门，更换量为</t>
    </r>
    <r>
      <rPr>
        <sz val="11"/>
        <color indexed="8"/>
        <rFont val="Times New Roman"/>
        <family val="1"/>
      </rPr>
      <t>571</t>
    </r>
    <r>
      <rPr>
        <sz val="11"/>
        <color indexed="8"/>
        <rFont val="宋体"/>
        <family val="0"/>
      </rPr>
      <t>㎡；将以上各站区破损严重的铝合金窗户及严重变形（挤死）的塑钢窗户更换为断桥铝材质窗户，更换量为</t>
    </r>
    <r>
      <rPr>
        <sz val="11"/>
        <color indexed="8"/>
        <rFont val="Times New Roman"/>
        <family val="1"/>
      </rPr>
      <t>2200</t>
    </r>
    <r>
      <rPr>
        <sz val="11"/>
        <color indexed="8"/>
        <rFont val="宋体"/>
        <family val="0"/>
      </rPr>
      <t>㎡。</t>
    </r>
  </si>
  <si>
    <t>国家公路网标志调整工程</t>
  </si>
  <si>
    <t>对涉及公路命名和编号、里程传递的相关标志进行改造和利用，方式包括拆除不合规范的标志、新增标志，更换版面、改造公里牌百米标等。</t>
  </si>
  <si>
    <t>对路面PQI小于92分要求的进行提升改善，山区双向约46公里及京昆加宽路段约3公里，实施方案为：抗滑薄层罩面和微表处方案（行车道）及路面局部病害挖补。</t>
  </si>
  <si>
    <r>
      <rPr>
        <sz val="11"/>
        <color indexed="8"/>
        <rFont val="宋体"/>
        <family val="0"/>
      </rPr>
      <t>已于</t>
    </r>
    <r>
      <rPr>
        <sz val="11"/>
        <color indexed="8"/>
        <rFont val="Times New Roman"/>
        <family val="1"/>
      </rPr>
      <t>2018</t>
    </r>
    <r>
      <rPr>
        <sz val="11"/>
        <color indexed="8"/>
        <rFont val="宋体"/>
        <family val="0"/>
      </rPr>
      <t>年实施一部分</t>
    </r>
  </si>
  <si>
    <t>对道路危险路段的振动标线进行恢复，及补划道路缺损的标线。</t>
  </si>
  <si>
    <t>完善警示、疏导、指路等标志、标牌、交通设施及完善钢护栏顺接、连接工程，对于低于设计标准的钢护栏进行抬高或加高。</t>
  </si>
  <si>
    <t>对站区设施进行站容、功能、安全、生活、质量等方面保障维修。主要是更换维修的收费棚顶彩钢板、收费岛需刷漆、网架需刷漆、棚顶需粉刷、屋顶漏雨需做防水且需粉刷等。</t>
  </si>
  <si>
    <r>
      <t>根据</t>
    </r>
    <r>
      <rPr>
        <sz val="11"/>
        <color indexed="8"/>
        <rFont val="Times New Roman"/>
        <family val="1"/>
      </rPr>
      <t>MQI</t>
    </r>
    <r>
      <rPr>
        <sz val="11"/>
        <color indexed="8"/>
        <rFont val="宋体"/>
        <family val="0"/>
      </rPr>
      <t>检测结果，对平原区太原方向</t>
    </r>
    <r>
      <rPr>
        <sz val="11"/>
        <color indexed="8"/>
        <rFont val="Times New Roman"/>
        <family val="1"/>
      </rPr>
      <t>14</t>
    </r>
    <r>
      <rPr>
        <sz val="11"/>
        <color indexed="8"/>
        <rFont val="宋体"/>
        <family val="0"/>
      </rPr>
      <t>公里，约</t>
    </r>
    <r>
      <rPr>
        <sz val="11"/>
        <color indexed="8"/>
        <rFont val="Times New Roman"/>
        <family val="1"/>
      </rPr>
      <t>1540</t>
    </r>
    <r>
      <rPr>
        <sz val="11"/>
        <color indexed="8"/>
        <rFont val="宋体"/>
        <family val="0"/>
      </rPr>
      <t>万元，实施方案为：路面行、超车道进行连续挖补施工，根据病害损坏程度，个别路段进行挖补处理。</t>
    </r>
  </si>
  <si>
    <r>
      <t>桥梁支座更换及伸缩缝损坏和砼脱落病害等，以及根据路况</t>
    </r>
    <r>
      <rPr>
        <sz val="11"/>
        <color indexed="8"/>
        <rFont val="宋体"/>
        <family val="0"/>
      </rPr>
      <t>检测结果对发现的三类桥梁、较差涵洞进行处理，</t>
    </r>
    <r>
      <rPr>
        <sz val="11"/>
        <color indexed="8"/>
        <rFont val="Times New Roman"/>
        <family val="1"/>
      </rPr>
      <t>620</t>
    </r>
    <r>
      <rPr>
        <sz val="11"/>
        <color indexed="8"/>
        <rFont val="宋体"/>
        <family val="0"/>
      </rPr>
      <t>万元。</t>
    </r>
  </si>
  <si>
    <t>联系人（养护）：刘芳芳</t>
  </si>
  <si>
    <r>
      <t>联系电话：1</t>
    </r>
    <r>
      <rPr>
        <sz val="11"/>
        <color indexed="8"/>
        <rFont val="宋体"/>
        <family val="0"/>
      </rPr>
      <t>3785193294</t>
    </r>
  </si>
  <si>
    <r>
      <t xml:space="preserve">联系人（机电）：李 </t>
    </r>
    <r>
      <rPr>
        <sz val="11"/>
        <color indexed="8"/>
        <rFont val="宋体"/>
        <family val="0"/>
      </rPr>
      <t xml:space="preserve"> </t>
    </r>
    <r>
      <rPr>
        <sz val="11"/>
        <color indexed="8"/>
        <rFont val="宋体"/>
        <family val="0"/>
      </rPr>
      <t>冻</t>
    </r>
  </si>
  <si>
    <r>
      <t>联系电话：1</t>
    </r>
    <r>
      <rPr>
        <sz val="11"/>
        <color indexed="8"/>
        <rFont val="宋体"/>
        <family val="0"/>
      </rPr>
      <t>5830168165</t>
    </r>
  </si>
  <si>
    <r>
      <rPr>
        <b/>
        <sz val="11"/>
        <color indexed="8"/>
        <rFont val="宋体"/>
        <family val="0"/>
      </rPr>
      <t>一、预防工程</t>
    </r>
  </si>
  <si>
    <r>
      <rPr>
        <sz val="11"/>
        <color indexed="8"/>
        <rFont val="宋体"/>
        <family val="0"/>
      </rPr>
      <t>路面病害治理工程</t>
    </r>
  </si>
  <si>
    <r>
      <rPr>
        <sz val="11"/>
        <color indexed="8"/>
        <rFont val="宋体"/>
        <family val="0"/>
      </rPr>
      <t>收费站水泥路面维修工程</t>
    </r>
  </si>
  <si>
    <r>
      <t>1、对收费广场损坏严重的水泥面板进行挖除后更换新的钢筋水泥混凝土面板。对于基层存在问题应在铺设面层前进行处理，基层采用贫混凝土。
2、对收费广场裂缝、麻面等一般损坏，进行灌缝、注浆处理后采用高强聚合物砂浆进行表面补强。维修面积2200</t>
    </r>
    <r>
      <rPr>
        <sz val="11"/>
        <color indexed="8"/>
        <rFont val="宋体"/>
        <family val="0"/>
      </rPr>
      <t>㎡。</t>
    </r>
  </si>
  <si>
    <r>
      <rPr>
        <sz val="11"/>
        <color indexed="8"/>
        <rFont val="宋体"/>
        <family val="0"/>
      </rPr>
      <t>标线功能恢复工程</t>
    </r>
  </si>
  <si>
    <r>
      <t>K995~K1000</t>
    </r>
    <r>
      <rPr>
        <sz val="11"/>
        <color indexed="8"/>
        <rFont val="宋体"/>
        <family val="0"/>
      </rPr>
      <t>临近主线收费站路段长期大车缓行，</t>
    </r>
    <r>
      <rPr>
        <sz val="11"/>
        <color indexed="8"/>
        <rFont val="Times New Roman"/>
        <family val="1"/>
      </rPr>
      <t>K8+000~K12+000</t>
    </r>
    <r>
      <rPr>
        <sz val="11"/>
        <color indexed="8"/>
        <rFont val="宋体"/>
        <family val="0"/>
      </rPr>
      <t>高填方上下坡路段，标线磨损严重，计划进行功能性修复。工程量</t>
    </r>
    <r>
      <rPr>
        <sz val="11"/>
        <color indexed="8"/>
        <rFont val="Times New Roman"/>
        <family val="1"/>
      </rPr>
      <t>12360</t>
    </r>
    <r>
      <rPr>
        <sz val="11"/>
        <color indexed="8"/>
        <rFont val="宋体"/>
        <family val="0"/>
      </rPr>
      <t>㎡。</t>
    </r>
  </si>
  <si>
    <r>
      <rPr>
        <b/>
        <sz val="11"/>
        <color indexed="8"/>
        <rFont val="宋体"/>
        <family val="0"/>
      </rPr>
      <t>二、修复养护工程</t>
    </r>
  </si>
  <si>
    <r>
      <rPr>
        <sz val="11"/>
        <color indexed="8"/>
        <rFont val="宋体"/>
        <family val="0"/>
      </rPr>
      <t>桥梁伸缩缝更换工程</t>
    </r>
  </si>
  <si>
    <r>
      <rPr>
        <sz val="11"/>
        <color indexed="8"/>
        <rFont val="宋体"/>
        <family val="0"/>
      </rPr>
      <t>部分桥梁的伸缩缝存在钢梁错台，钢梁断裂，钢梁下部锈蚀、损坏严重，安装混凝土局部破损病害。对损坏较严重无法进行养护维修的伸缩缝进行更换。更换长度为</t>
    </r>
    <r>
      <rPr>
        <sz val="11"/>
        <color indexed="8"/>
        <rFont val="Times New Roman"/>
        <family val="1"/>
      </rPr>
      <t>124.9m</t>
    </r>
    <r>
      <rPr>
        <sz val="11"/>
        <color indexed="8"/>
        <rFont val="宋体"/>
        <family val="0"/>
      </rPr>
      <t>。</t>
    </r>
    <r>
      <rPr>
        <sz val="11"/>
        <color indexed="8"/>
        <rFont val="Times New Roman"/>
        <family val="1"/>
      </rPr>
      <t xml:space="preserve">               </t>
    </r>
  </si>
  <si>
    <r>
      <rPr>
        <sz val="11"/>
        <color indexed="8"/>
        <rFont val="宋体"/>
        <family val="0"/>
      </rPr>
      <t>被交路路面病害治理</t>
    </r>
  </si>
  <si>
    <r>
      <rPr>
        <sz val="11"/>
        <color indexed="8"/>
        <rFont val="宋体"/>
        <family val="0"/>
      </rPr>
      <t>对被交路水泥路面存在的坑槽、网裂、沉陷等较严重的路段用贫混凝土进行结构补强后，重新铺筑</t>
    </r>
    <r>
      <rPr>
        <sz val="11"/>
        <color indexed="8"/>
        <rFont val="Times New Roman"/>
        <family val="1"/>
      </rPr>
      <t>18cm</t>
    </r>
    <r>
      <rPr>
        <sz val="11"/>
        <color indexed="8"/>
        <rFont val="宋体"/>
        <family val="0"/>
      </rPr>
      <t>水泥混凝土路面；对被交路沥青路面病害位置进行铣刨沥青层和挖除，采用贫混凝土进行整体回补，再对路面进行整体</t>
    </r>
    <r>
      <rPr>
        <sz val="11"/>
        <color indexed="8"/>
        <rFont val="Times New Roman"/>
        <family val="1"/>
      </rPr>
      <t>4cm</t>
    </r>
    <r>
      <rPr>
        <sz val="11"/>
        <color indexed="8"/>
        <rFont val="宋体"/>
        <family val="0"/>
      </rPr>
      <t>沥青混凝土罩面。</t>
    </r>
  </si>
  <si>
    <r>
      <rPr>
        <sz val="11"/>
        <color indexed="8"/>
        <rFont val="宋体"/>
        <family val="0"/>
      </rPr>
      <t>桥梁病害治理工程</t>
    </r>
  </si>
  <si>
    <r>
      <t>1</t>
    </r>
    <r>
      <rPr>
        <sz val="11"/>
        <color indexed="8"/>
        <rFont val="宋体"/>
        <family val="0"/>
      </rPr>
      <t>、桥面铺装病害治理：对于沥青层病害严重进行处治，处治面积</t>
    </r>
    <r>
      <rPr>
        <sz val="11"/>
        <color indexed="8"/>
        <rFont val="Times New Roman"/>
        <family val="1"/>
      </rPr>
      <t>9559.44</t>
    </r>
    <r>
      <rPr>
        <sz val="11"/>
        <color indexed="8"/>
        <rFont val="宋体"/>
        <family val="0"/>
      </rPr>
      <t xml:space="preserve">㎡。
</t>
    </r>
    <r>
      <rPr>
        <sz val="11"/>
        <color indexed="8"/>
        <rFont val="Times New Roman"/>
        <family val="1"/>
      </rPr>
      <t>2</t>
    </r>
    <r>
      <rPr>
        <sz val="11"/>
        <color indexed="8"/>
        <rFont val="宋体"/>
        <family val="0"/>
      </rPr>
      <t>、桥梁板底病害处治：对该桥板底碱蚀等劣化的混凝土进行进行加固处治。</t>
    </r>
    <r>
      <rPr>
        <sz val="11"/>
        <color indexed="8"/>
        <rFont val="Times New Roman"/>
        <family val="1"/>
      </rPr>
      <t xml:space="preserve">                                                           3</t>
    </r>
    <r>
      <rPr>
        <sz val="11"/>
        <color indexed="8"/>
        <rFont val="宋体"/>
        <family val="0"/>
      </rPr>
      <t>、梁底刮蹭病害处治：部分上跨主线的桥梁在行车道上方梁底部刮蹭较严重，部分混凝土被撞脱落，对梁底刮蹭、漏筋的部位进行治理。</t>
    </r>
  </si>
  <si>
    <t>安全设施改造工程</t>
  </si>
  <si>
    <r>
      <t>1</t>
    </r>
    <r>
      <rPr>
        <sz val="11"/>
        <color indexed="8"/>
        <rFont val="宋体"/>
        <family val="0"/>
      </rPr>
      <t>、对沿线中央分隔带开口护栏防撞能力提升。改造护栏长度为</t>
    </r>
    <r>
      <rPr>
        <sz val="11"/>
        <color indexed="8"/>
        <rFont val="Times New Roman"/>
        <family val="1"/>
      </rPr>
      <t>400m</t>
    </r>
    <r>
      <rPr>
        <sz val="11"/>
        <color indexed="8"/>
        <rFont val="宋体"/>
        <family val="0"/>
      </rPr>
      <t xml:space="preserve">。
</t>
    </r>
    <r>
      <rPr>
        <sz val="11"/>
        <color indexed="8"/>
        <rFont val="Times New Roman"/>
        <family val="1"/>
      </rPr>
      <t>2</t>
    </r>
    <r>
      <rPr>
        <sz val="11"/>
        <color indexed="8"/>
        <rFont val="宋体"/>
        <family val="0"/>
      </rPr>
      <t>、国家高速公路标志改造工程：改造标志牌共计</t>
    </r>
    <r>
      <rPr>
        <sz val="11"/>
        <color indexed="8"/>
        <rFont val="Times New Roman"/>
        <family val="1"/>
      </rPr>
      <t>375</t>
    </r>
    <r>
      <rPr>
        <sz val="11"/>
        <color indexed="8"/>
        <rFont val="宋体"/>
        <family val="0"/>
      </rPr>
      <t>块，公里牌</t>
    </r>
    <r>
      <rPr>
        <sz val="11"/>
        <color indexed="8"/>
        <rFont val="Times New Roman"/>
        <family val="1"/>
      </rPr>
      <t>34</t>
    </r>
    <r>
      <rPr>
        <sz val="11"/>
        <color indexed="8"/>
        <rFont val="宋体"/>
        <family val="0"/>
      </rPr>
      <t>个，百米标</t>
    </r>
    <r>
      <rPr>
        <sz val="11"/>
        <color indexed="8"/>
        <rFont val="Times New Roman"/>
        <family val="1"/>
      </rPr>
      <t>334</t>
    </r>
    <r>
      <rPr>
        <sz val="11"/>
        <color indexed="8"/>
        <rFont val="宋体"/>
        <family val="0"/>
      </rPr>
      <t>个。</t>
    </r>
  </si>
  <si>
    <r>
      <rPr>
        <b/>
        <sz val="11"/>
        <color indexed="8"/>
        <rFont val="宋体"/>
        <family val="0"/>
      </rPr>
      <t>三、专项养护工程</t>
    </r>
  </si>
  <si>
    <r>
      <rPr>
        <sz val="11"/>
        <color indexed="8"/>
        <rFont val="宋体"/>
        <family val="0"/>
      </rPr>
      <t>增设声屏障工程</t>
    </r>
  </si>
  <si>
    <r>
      <rPr>
        <sz val="11"/>
        <color indexed="8"/>
        <rFont val="宋体"/>
        <family val="0"/>
      </rPr>
      <t>唐津高速地处唐山市近郊，目前已被村镇环绕，</t>
    </r>
    <r>
      <rPr>
        <sz val="11"/>
        <color indexed="8"/>
        <rFont val="Times New Roman"/>
        <family val="1"/>
      </rPr>
      <t>2018</t>
    </r>
    <r>
      <rPr>
        <sz val="11"/>
        <color indexed="8"/>
        <rFont val="宋体"/>
        <family val="0"/>
      </rPr>
      <t>年唐山市启动城南开发区项目，唐津高速将主城区与开发区一分为二，地方政府对高速外围环境及噪声污染提出了增设声屏障的要求。增设</t>
    </r>
    <r>
      <rPr>
        <sz val="11"/>
        <color indexed="8"/>
        <rFont val="Times New Roman"/>
        <family val="1"/>
      </rPr>
      <t>K14+500,K2+200</t>
    </r>
    <r>
      <rPr>
        <sz val="11"/>
        <color indexed="8"/>
        <rFont val="宋体"/>
        <family val="0"/>
      </rPr>
      <t>，</t>
    </r>
    <r>
      <rPr>
        <sz val="11"/>
        <color indexed="8"/>
        <rFont val="Times New Roman"/>
        <family val="1"/>
      </rPr>
      <t>K32+200</t>
    </r>
    <r>
      <rPr>
        <sz val="11"/>
        <color indexed="8"/>
        <rFont val="宋体"/>
        <family val="0"/>
      </rPr>
      <t>等路段声屏障，共计</t>
    </r>
    <r>
      <rPr>
        <sz val="11"/>
        <color indexed="8"/>
        <rFont val="Times New Roman"/>
        <family val="1"/>
      </rPr>
      <t>2000</t>
    </r>
    <r>
      <rPr>
        <sz val="11"/>
        <color indexed="8"/>
        <rFont val="宋体"/>
        <family val="0"/>
      </rPr>
      <t>米。</t>
    </r>
  </si>
  <si>
    <r>
      <rPr>
        <b/>
        <sz val="11"/>
        <color indexed="8"/>
        <rFont val="宋体"/>
        <family val="0"/>
      </rPr>
      <t>四、机电专项工程</t>
    </r>
  </si>
  <si>
    <r>
      <rPr>
        <sz val="11"/>
        <color indexed="8"/>
        <rFont val="宋体"/>
        <family val="0"/>
      </rPr>
      <t>唐山东收费站、唐港收费站车道图像改造</t>
    </r>
  </si>
  <si>
    <t>将唐山东收费站、唐港收费站的车道图像升级为高清视频图像。</t>
  </si>
  <si>
    <r>
      <rPr>
        <sz val="11"/>
        <color indexed="8"/>
        <rFont val="宋体"/>
        <family val="0"/>
      </rPr>
      <t>车牌识别更新</t>
    </r>
  </si>
  <si>
    <t>更换全线车道车牌识别单元。</t>
  </si>
  <si>
    <r>
      <rPr>
        <sz val="11"/>
        <color indexed="8"/>
        <rFont val="宋体"/>
        <family val="0"/>
      </rPr>
      <t>多义性路径识别系统建设</t>
    </r>
  </si>
  <si>
    <r>
      <rPr>
        <sz val="11"/>
        <color indexed="8"/>
        <rFont val="宋体"/>
        <family val="0"/>
      </rPr>
      <t>网络智能广播对讲系统</t>
    </r>
  </si>
  <si>
    <t>全双工网络对讲系统，含站口广播功能。</t>
  </si>
  <si>
    <r>
      <rPr>
        <sz val="11"/>
        <color indexed="8"/>
        <rFont val="宋体"/>
        <family val="0"/>
      </rPr>
      <t>图像管理工作站</t>
    </r>
  </si>
  <si>
    <t>各收费站图像管理工作站、审核监控录像以及审核绿通车辆信息计算机的更换。</t>
  </si>
  <si>
    <r>
      <rPr>
        <sz val="11"/>
        <color indexed="8"/>
        <rFont val="宋体"/>
        <family val="0"/>
      </rPr>
      <t>联系人（养护）：胡敏</t>
    </r>
  </si>
  <si>
    <r>
      <rPr>
        <sz val="11"/>
        <color indexed="8"/>
        <rFont val="宋体"/>
        <family val="0"/>
      </rPr>
      <t>联系电话：</t>
    </r>
    <r>
      <rPr>
        <sz val="11"/>
        <color indexed="8"/>
        <rFont val="Times New Roman"/>
        <family val="1"/>
      </rPr>
      <t>18603543343</t>
    </r>
  </si>
  <si>
    <r>
      <rPr>
        <sz val="11"/>
        <color indexed="8"/>
        <rFont val="宋体"/>
        <family val="0"/>
      </rPr>
      <t>单位负责人（签字）：</t>
    </r>
  </si>
  <si>
    <r>
      <rPr>
        <sz val="11"/>
        <color indexed="8"/>
        <rFont val="宋体"/>
        <family val="0"/>
      </rPr>
      <t>联系人（机电）：陈飞</t>
    </r>
  </si>
  <si>
    <r>
      <rPr>
        <sz val="11"/>
        <color indexed="8"/>
        <rFont val="宋体"/>
        <family val="0"/>
      </rPr>
      <t>联系电话：</t>
    </r>
    <r>
      <rPr>
        <sz val="11"/>
        <color indexed="8"/>
        <rFont val="Times New Roman"/>
        <family val="1"/>
      </rPr>
      <t>18231553260</t>
    </r>
  </si>
  <si>
    <t>K149+800通道排水完善工程</t>
  </si>
  <si>
    <t>K149+800通道积水严重（不具备增设渗水井、蒸发池条件）。计划铺设直径为0.5米混凝土排水管，沿边沟铺设至K149+150蒸发池内，每50米建一处检查井，铺设长度为650米。</t>
  </si>
  <si>
    <t>桥涵病害维修处治工程</t>
  </si>
  <si>
    <t>1.对桥涵构造物裂缝进行封闭处理；2.对损坏的单元梳齿板伸缩缝损坏单元进行更换；3.对偏位、脱空的支座进行复位或更换处理；4.对桩基外露进行外包混凝土处理；5.对梁体出现剐蹭的桥梁孔跨增设限高门架。</t>
  </si>
  <si>
    <t>保定互通A匝道钢桥除锈防腐处治工程</t>
  </si>
  <si>
    <t>彭家庄互通主线桥监测系统</t>
  </si>
  <si>
    <t>开展彭家庄互通主线桥监测系统研究项目建设，研究T梁结构监测理论、监测系统设计与实桥监测项目示范应用：1、桥梁检查、材质状况与状态参数检测评定 2、桥梁安全监测系统方案编制 3、桥梁安全监测系统施工图设计 4、安全监测系统设备比选、购置 5、安全监测系统设备现场安装与调试 6、安全监测系统数据分析与维护 7.大件运输车辆通过时桥梁挠度观测分析。</t>
  </si>
  <si>
    <t>全线收费站区增设中水池工程</t>
  </si>
  <si>
    <t>计划对17个站区根据用水量及污水设备处理量不同建设蓄水量约35m³至50m³不同容积的中水池，用于绿化浇水灌溉。</t>
  </si>
  <si>
    <t>指调中心污水处理设备增设MBR膜结构工程</t>
  </si>
  <si>
    <t xml:space="preserve">指挥调度中心污水处理设备处理后污水不达标，增设MBR膜结构污水处理设备，实现污水处理达标。
</t>
  </si>
  <si>
    <t>中分带绿化增设纵向灌溉管工程</t>
  </si>
  <si>
    <t>在中央分隔带设置绿化设置纵向灌溉管，方便绿化浇水。</t>
  </si>
  <si>
    <t>K130+600处增设声屏障工程</t>
  </si>
  <si>
    <t>K130+600路段附近为清苑区候郎营村，村民住宅密集且距离路肩较近；附近村民多次就噪声问题投诉，在此处增设声屏障，减少噪声污染。</t>
  </si>
  <si>
    <t>沙河特大桥等三座桥梁混凝土护栏防腐处治工程</t>
  </si>
  <si>
    <t>K266+245.5滹沱河特大桥、K239+519木刀沟大桥、K229+544沙河特大桥混凝土护栏水泥混凝土进行防腐处理。</t>
  </si>
  <si>
    <t>部分路段沥青路面病害处治工程</t>
  </si>
  <si>
    <t>1、对于南拒马河特大桥下行桥面第四车道出现推移、车辙等病害进行铣铇后分层重新铺筑沥青混凝土；2、对于沥青路面水损坏路段，首先对中央分隔带内清表铺筑砂砾垫层、铺设防水土工布后浇筑C30混凝土，顶面做成人字坡，然后对于雨后路面出现潮湿的位置设置渗水孔，内填单粒径碎石；3、对于桥头跳车的处治，在路面沉陷一定长度的路面上铺筑沥青混凝土过渡段的方法消除桥头跳车；4、对于火烧、油污、推移等病害路段，采用微表处处治。病害处治完成后恢复路面标线。</t>
  </si>
  <si>
    <t>出口收费车道工程</t>
  </si>
  <si>
    <t>定州收费站、高碑店北口站各增加一套出口收费车道。</t>
  </si>
  <si>
    <t>联系人（养护）：赵治国</t>
  </si>
  <si>
    <t>联系电话：88607360                            单位负责人（签字）：</t>
  </si>
  <si>
    <t>联系人（机电）：刘峰</t>
  </si>
  <si>
    <t>联系电话：83505112</t>
  </si>
  <si>
    <r>
      <rPr>
        <b/>
        <sz val="11"/>
        <color indexed="8"/>
        <rFont val="宋体"/>
        <family val="0"/>
      </rPr>
      <t>工程项目</t>
    </r>
  </si>
  <si>
    <r>
      <rPr>
        <b/>
        <sz val="11"/>
        <color indexed="8"/>
        <rFont val="宋体"/>
        <family val="0"/>
      </rPr>
      <t>主要工程内容</t>
    </r>
  </si>
  <si>
    <r>
      <rPr>
        <b/>
        <sz val="11"/>
        <color indexed="8"/>
        <rFont val="宋体"/>
        <family val="0"/>
      </rPr>
      <t>备注</t>
    </r>
  </si>
  <si>
    <r>
      <rPr>
        <sz val="11"/>
        <color indexed="8"/>
        <rFont val="宋体"/>
        <family val="0"/>
      </rPr>
      <t>计划对噪音检测不合格段落增设</t>
    </r>
    <r>
      <rPr>
        <sz val="11"/>
        <color indexed="8"/>
        <rFont val="Times New Roman"/>
        <family val="1"/>
      </rPr>
      <t>538</t>
    </r>
    <r>
      <rPr>
        <sz val="11"/>
        <color indexed="8"/>
        <rFont val="宋体"/>
        <family val="0"/>
      </rPr>
      <t>米声屏障（上行保定方向</t>
    </r>
    <r>
      <rPr>
        <sz val="11"/>
        <color indexed="8"/>
        <rFont val="Times New Roman"/>
        <family val="1"/>
      </rPr>
      <t>K837+060</t>
    </r>
    <r>
      <rPr>
        <sz val="11"/>
        <color indexed="8"/>
        <rFont val="宋体"/>
        <family val="0"/>
      </rPr>
      <t>～</t>
    </r>
    <r>
      <rPr>
        <sz val="11"/>
        <color indexed="8"/>
        <rFont val="Times New Roman"/>
        <family val="1"/>
      </rPr>
      <t>K837+212</t>
    </r>
    <r>
      <rPr>
        <sz val="11"/>
        <color indexed="8"/>
        <rFont val="宋体"/>
        <family val="0"/>
      </rPr>
      <t>及</t>
    </r>
    <r>
      <rPr>
        <sz val="11"/>
        <color indexed="8"/>
        <rFont val="Times New Roman"/>
        <family val="1"/>
      </rPr>
      <t>K837+564</t>
    </r>
    <r>
      <rPr>
        <sz val="11"/>
        <color indexed="8"/>
        <rFont val="宋体"/>
        <family val="0"/>
      </rPr>
      <t>～</t>
    </r>
    <r>
      <rPr>
        <sz val="11"/>
        <color indexed="8"/>
        <rFont val="Times New Roman"/>
        <family val="1"/>
      </rPr>
      <t>K837+950</t>
    </r>
    <r>
      <rPr>
        <sz val="11"/>
        <color indexed="8"/>
        <rFont val="宋体"/>
        <family val="0"/>
      </rPr>
      <t>段）。</t>
    </r>
  </si>
  <si>
    <r>
      <rPr>
        <sz val="11"/>
        <color indexed="8"/>
        <rFont val="宋体"/>
        <family val="0"/>
      </rPr>
      <t>增设防眩板</t>
    </r>
  </si>
  <si>
    <r>
      <rPr>
        <sz val="11"/>
        <color indexed="8"/>
        <rFont val="宋体"/>
        <family val="0"/>
      </rPr>
      <t>胜芳段中央绿化带苗木已起不到防眩作用，计划对</t>
    </r>
    <r>
      <rPr>
        <sz val="11"/>
        <color indexed="8"/>
        <rFont val="Times New Roman"/>
        <family val="1"/>
      </rPr>
      <t>K790+595</t>
    </r>
    <r>
      <rPr>
        <sz val="11"/>
        <color indexed="8"/>
        <rFont val="宋体"/>
        <family val="0"/>
      </rPr>
      <t>～</t>
    </r>
    <r>
      <rPr>
        <sz val="11"/>
        <color indexed="8"/>
        <rFont val="Times New Roman"/>
        <family val="1"/>
      </rPr>
      <t>K794+000</t>
    </r>
    <r>
      <rPr>
        <sz val="11"/>
        <color indexed="8"/>
        <rFont val="宋体"/>
        <family val="0"/>
      </rPr>
      <t>路段拟拔掉苗木，硬化中央隔离带，设置防眩板。</t>
    </r>
  </si>
  <si>
    <r>
      <rPr>
        <sz val="11"/>
        <color indexed="8"/>
        <rFont val="宋体"/>
        <family val="0"/>
      </rPr>
      <t>钢护栏加固工程</t>
    </r>
  </si>
  <si>
    <r>
      <t>K824+262</t>
    </r>
    <r>
      <rPr>
        <sz val="11"/>
        <color indexed="8"/>
        <rFont val="宋体"/>
        <family val="0"/>
      </rPr>
      <t>～</t>
    </r>
    <r>
      <rPr>
        <sz val="11"/>
        <color indexed="8"/>
        <rFont val="Times New Roman"/>
        <family val="1"/>
      </rPr>
      <t>K830+740</t>
    </r>
    <r>
      <rPr>
        <sz val="11"/>
        <color indexed="8"/>
        <rFont val="宋体"/>
        <family val="0"/>
      </rPr>
      <t>区间危化品车辆较多，出于最大程度消除安全隐患的考虑，将既有中央分隔带护栏进行改造。</t>
    </r>
  </si>
  <si>
    <r>
      <rPr>
        <sz val="11"/>
        <color indexed="8"/>
        <rFont val="宋体"/>
        <family val="0"/>
      </rPr>
      <t>增设桥梁防撞门架</t>
    </r>
  </si>
  <si>
    <r>
      <rPr>
        <sz val="11"/>
        <color indexed="8"/>
        <rFont val="宋体"/>
        <family val="0"/>
      </rPr>
      <t>对霸州段沿线</t>
    </r>
    <r>
      <rPr>
        <sz val="11"/>
        <color indexed="8"/>
        <rFont val="Times New Roman"/>
        <family val="1"/>
      </rPr>
      <t>8</t>
    </r>
    <r>
      <rPr>
        <sz val="11"/>
        <color indexed="8"/>
        <rFont val="宋体"/>
        <family val="0"/>
      </rPr>
      <t>座被交路宽度超过</t>
    </r>
    <r>
      <rPr>
        <sz val="11"/>
        <color indexed="8"/>
        <rFont val="Times New Roman"/>
        <family val="1"/>
      </rPr>
      <t>3.0</t>
    </r>
    <r>
      <rPr>
        <sz val="11"/>
        <color indexed="8"/>
        <rFont val="宋体"/>
        <family val="0"/>
      </rPr>
      <t>米的桥涵通道增设</t>
    </r>
    <r>
      <rPr>
        <sz val="11"/>
        <color indexed="8"/>
        <rFont val="Times New Roman"/>
        <family val="1"/>
      </rPr>
      <t>16</t>
    </r>
    <r>
      <rPr>
        <sz val="11"/>
        <color indexed="8"/>
        <rFont val="宋体"/>
        <family val="0"/>
      </rPr>
      <t>处限高龙门架。</t>
    </r>
  </si>
  <si>
    <r>
      <rPr>
        <sz val="11"/>
        <color indexed="8"/>
        <rFont val="宋体"/>
        <family val="0"/>
      </rPr>
      <t>路面病害治理</t>
    </r>
  </si>
  <si>
    <r>
      <rPr>
        <sz val="11"/>
        <color indexed="8"/>
        <rFont val="宋体"/>
        <family val="0"/>
      </rPr>
      <t>对上行保定方向</t>
    </r>
    <r>
      <rPr>
        <sz val="11"/>
        <color indexed="8"/>
        <rFont val="Times New Roman"/>
        <family val="1"/>
      </rPr>
      <t>K820+000~K821+000</t>
    </r>
    <r>
      <rPr>
        <sz val="11"/>
        <color indexed="8"/>
        <rFont val="宋体"/>
        <family val="0"/>
      </rPr>
      <t>、下行天津方向</t>
    </r>
    <r>
      <rPr>
        <sz val="11"/>
        <color indexed="8"/>
        <rFont val="Times New Roman"/>
        <family val="1"/>
      </rPr>
      <t>K797+000~K800+000</t>
    </r>
    <r>
      <rPr>
        <sz val="11"/>
        <color indexed="8"/>
        <rFont val="宋体"/>
        <family val="0"/>
      </rPr>
      <t>等</t>
    </r>
    <r>
      <rPr>
        <sz val="11"/>
        <color indexed="8"/>
        <rFont val="Times New Roman"/>
        <family val="1"/>
      </rPr>
      <t>13</t>
    </r>
    <r>
      <rPr>
        <sz val="11"/>
        <color indexed="8"/>
        <rFont val="宋体"/>
        <family val="0"/>
      </rPr>
      <t>段</t>
    </r>
    <r>
      <rPr>
        <sz val="11"/>
        <color indexed="8"/>
        <rFont val="Times New Roman"/>
        <family val="1"/>
      </rPr>
      <t>PQI</t>
    </r>
    <r>
      <rPr>
        <sz val="11"/>
        <color indexed="8"/>
        <rFont val="宋体"/>
        <family val="0"/>
      </rPr>
      <t>值小于</t>
    </r>
    <r>
      <rPr>
        <sz val="11"/>
        <color indexed="8"/>
        <rFont val="Times New Roman"/>
        <family val="1"/>
      </rPr>
      <t>92</t>
    </r>
    <r>
      <rPr>
        <sz val="11"/>
        <color indexed="8"/>
        <rFont val="宋体"/>
        <family val="0"/>
      </rPr>
      <t>的路段，计</t>
    </r>
    <r>
      <rPr>
        <sz val="11"/>
        <color indexed="8"/>
        <rFont val="Times New Roman"/>
        <family val="1"/>
      </rPr>
      <t>38.4</t>
    </r>
    <r>
      <rPr>
        <sz val="11"/>
        <color indexed="8"/>
        <rFont val="宋体"/>
        <family val="0"/>
      </rPr>
      <t>公里路段行车道进行铣刨</t>
    </r>
    <r>
      <rPr>
        <sz val="11"/>
        <color indexed="8"/>
        <rFont val="Times New Roman"/>
        <family val="1"/>
      </rPr>
      <t>4</t>
    </r>
    <r>
      <rPr>
        <sz val="11"/>
        <color indexed="8"/>
        <rFont val="宋体"/>
        <family val="0"/>
      </rPr>
      <t>厘米沥青混凝土表面层，然后铺筑</t>
    </r>
    <r>
      <rPr>
        <sz val="11"/>
        <color indexed="8"/>
        <rFont val="Times New Roman"/>
        <family val="1"/>
      </rPr>
      <t>4</t>
    </r>
    <r>
      <rPr>
        <sz val="11"/>
        <color indexed="8"/>
        <rFont val="宋体"/>
        <family val="0"/>
      </rPr>
      <t>厘米</t>
    </r>
    <r>
      <rPr>
        <sz val="11"/>
        <color indexed="8"/>
        <rFont val="Times New Roman"/>
        <family val="1"/>
      </rPr>
      <t xml:space="preserve">AC-13C </t>
    </r>
    <r>
      <rPr>
        <sz val="11"/>
        <color indexed="8"/>
        <rFont val="宋体"/>
        <family val="0"/>
      </rPr>
      <t>型</t>
    </r>
    <r>
      <rPr>
        <sz val="11"/>
        <color indexed="8"/>
        <rFont val="Times New Roman"/>
        <family val="1"/>
      </rPr>
      <t>SBS</t>
    </r>
    <r>
      <rPr>
        <sz val="11"/>
        <color indexed="8"/>
        <rFont val="宋体"/>
        <family val="0"/>
      </rPr>
      <t>改性沥青混凝土处理。对于以上路段在上面层铣刨完后中下面层存在病害的部分一并铣刨后铺筑</t>
    </r>
    <r>
      <rPr>
        <sz val="11"/>
        <color indexed="8"/>
        <rFont val="Times New Roman"/>
        <family val="1"/>
      </rPr>
      <t xml:space="preserve">AC-20C </t>
    </r>
    <r>
      <rPr>
        <sz val="11"/>
        <color indexed="8"/>
        <rFont val="宋体"/>
        <family val="0"/>
      </rPr>
      <t>型</t>
    </r>
    <r>
      <rPr>
        <sz val="11"/>
        <color indexed="8"/>
        <rFont val="Times New Roman"/>
        <family val="1"/>
      </rPr>
      <t>SBS</t>
    </r>
    <r>
      <rPr>
        <sz val="11"/>
        <color indexed="8"/>
        <rFont val="宋体"/>
        <family val="0"/>
      </rPr>
      <t>改性沥青混凝土。</t>
    </r>
  </si>
  <si>
    <r>
      <rPr>
        <sz val="11"/>
        <color indexed="8"/>
        <rFont val="宋体"/>
        <family val="0"/>
      </rPr>
      <t>桥梁病害治理</t>
    </r>
  </si>
  <si>
    <r>
      <rPr>
        <sz val="11"/>
        <color indexed="8"/>
        <rFont val="宋体"/>
        <family val="0"/>
      </rPr>
      <t>治理上部三类构件桥梁</t>
    </r>
    <r>
      <rPr>
        <sz val="11"/>
        <color indexed="8"/>
        <rFont val="Times New Roman"/>
        <family val="1"/>
      </rPr>
      <t>13</t>
    </r>
    <r>
      <rPr>
        <sz val="11"/>
        <color indexed="8"/>
        <rFont val="宋体"/>
        <family val="0"/>
      </rPr>
      <t>座，下部三类构件桥梁</t>
    </r>
    <r>
      <rPr>
        <sz val="11"/>
        <color indexed="8"/>
        <rFont val="Times New Roman"/>
        <family val="1"/>
      </rPr>
      <t>62</t>
    </r>
    <r>
      <rPr>
        <sz val="11"/>
        <color indexed="8"/>
        <rFont val="宋体"/>
        <family val="0"/>
      </rPr>
      <t>座。</t>
    </r>
  </si>
  <si>
    <r>
      <rPr>
        <sz val="11"/>
        <color indexed="8"/>
        <rFont val="宋体"/>
        <family val="0"/>
      </rPr>
      <t>收费站管网维修</t>
    </r>
  </si>
  <si>
    <r>
      <rPr>
        <sz val="11"/>
        <color indexed="8"/>
        <rFont val="宋体"/>
        <family val="0"/>
      </rPr>
      <t>收费站管网设施已使用</t>
    </r>
    <r>
      <rPr>
        <sz val="11"/>
        <color indexed="8"/>
        <rFont val="Times New Roman"/>
        <family val="1"/>
      </rPr>
      <t>20</t>
    </r>
    <r>
      <rPr>
        <sz val="11"/>
        <color indexed="8"/>
        <rFont val="宋体"/>
        <family val="0"/>
      </rPr>
      <t>年，陈旧锈蚀老化，易发生突发破裂事故，故预留部分费用；计划对胜芳、杨芬港、冀津主线站等</t>
    </r>
    <r>
      <rPr>
        <sz val="11"/>
        <color indexed="8"/>
        <rFont val="Times New Roman"/>
        <family val="1"/>
      </rPr>
      <t>3</t>
    </r>
    <r>
      <rPr>
        <sz val="11"/>
        <color indexed="8"/>
        <rFont val="宋体"/>
        <family val="0"/>
      </rPr>
      <t>个收费站进行维修。</t>
    </r>
  </si>
  <si>
    <r>
      <rPr>
        <sz val="11"/>
        <color indexed="8"/>
        <rFont val="宋体"/>
        <family val="0"/>
      </rPr>
      <t>界内路域环境综合治理</t>
    </r>
  </si>
  <si>
    <r>
      <t>2018</t>
    </r>
    <r>
      <rPr>
        <sz val="11"/>
        <color indexed="8"/>
        <rFont val="宋体"/>
        <family val="0"/>
      </rPr>
      <t>年按省政府及各级主管单位的要求，保津高速公路利用日常养护资金对全线的路基边坡、边沟进行了整治，由于资金问题，整治力度不够大，未完全达到要求的标准，为此，考虑</t>
    </r>
    <r>
      <rPr>
        <sz val="11"/>
        <color indexed="8"/>
        <rFont val="Times New Roman"/>
        <family val="1"/>
      </rPr>
      <t>2019</t>
    </r>
    <r>
      <rPr>
        <sz val="11"/>
        <color indexed="8"/>
        <rFont val="宋体"/>
        <family val="0"/>
      </rPr>
      <t>年争取专项资金，彻底对中央绿化带、路基边坡、边沟进行综合整治，以期达到各级主管单位的全面要求。</t>
    </r>
  </si>
  <si>
    <r>
      <rPr>
        <sz val="11"/>
        <color indexed="8"/>
        <rFont val="宋体"/>
        <family val="0"/>
      </rPr>
      <t>集中监控系统</t>
    </r>
  </si>
  <si>
    <t>将监控分中心就地改建为集中监控方式，取消各站级监控，更换现液晶拼接屏，增加监控工作席位，改造对讲系统和视频监控系统及视频传输网络。</t>
  </si>
  <si>
    <r>
      <rPr>
        <sz val="11"/>
        <color indexed="8"/>
        <rFont val="宋体"/>
        <family val="0"/>
      </rPr>
      <t>增设全自动智慧发卡机</t>
    </r>
  </si>
  <si>
    <r>
      <rPr>
        <sz val="11"/>
        <color indexed="8"/>
        <rFont val="宋体"/>
        <family val="0"/>
      </rPr>
      <t>增加全自动智能发卡机，雄县站</t>
    </r>
    <r>
      <rPr>
        <sz val="11"/>
        <color indexed="8"/>
        <rFont val="Times New Roman"/>
        <family val="1"/>
      </rPr>
      <t>2</t>
    </r>
    <r>
      <rPr>
        <sz val="11"/>
        <color indexed="8"/>
        <rFont val="宋体"/>
        <family val="0"/>
      </rPr>
      <t>台，胜芳站</t>
    </r>
    <r>
      <rPr>
        <sz val="11"/>
        <color indexed="8"/>
        <rFont val="Times New Roman"/>
        <family val="1"/>
      </rPr>
      <t>1</t>
    </r>
    <r>
      <rPr>
        <sz val="11"/>
        <color indexed="8"/>
        <rFont val="宋体"/>
        <family val="0"/>
      </rPr>
      <t>台，合计</t>
    </r>
    <r>
      <rPr>
        <sz val="11"/>
        <color indexed="8"/>
        <rFont val="Times New Roman"/>
        <family val="1"/>
      </rPr>
      <t>3</t>
    </r>
    <r>
      <rPr>
        <sz val="11"/>
        <color indexed="8"/>
        <rFont val="宋体"/>
        <family val="0"/>
      </rPr>
      <t>台，实现发卡全部机器化。</t>
    </r>
  </si>
  <si>
    <r>
      <rPr>
        <sz val="11"/>
        <color indexed="8"/>
        <rFont val="宋体"/>
        <family val="0"/>
      </rPr>
      <t>收费系统</t>
    </r>
    <r>
      <rPr>
        <sz val="11"/>
        <color indexed="8"/>
        <rFont val="Times New Roman"/>
        <family val="1"/>
      </rPr>
      <t>UPS</t>
    </r>
    <r>
      <rPr>
        <sz val="11"/>
        <color indexed="8"/>
        <rFont val="宋体"/>
        <family val="0"/>
      </rPr>
      <t>更新</t>
    </r>
  </si>
  <si>
    <r>
      <rPr>
        <sz val="11"/>
        <color indexed="8"/>
        <rFont val="宋体"/>
        <family val="0"/>
      </rPr>
      <t>更新</t>
    </r>
    <r>
      <rPr>
        <sz val="11"/>
        <color indexed="8"/>
        <rFont val="Times New Roman"/>
        <family val="1"/>
      </rPr>
      <t>2</t>
    </r>
    <r>
      <rPr>
        <sz val="11"/>
        <color indexed="8"/>
        <rFont val="宋体"/>
        <family val="0"/>
      </rPr>
      <t>台</t>
    </r>
    <r>
      <rPr>
        <sz val="11"/>
        <color indexed="8"/>
        <rFont val="Times New Roman"/>
        <family val="1"/>
      </rPr>
      <t>UPS</t>
    </r>
    <r>
      <rPr>
        <sz val="11"/>
        <color indexed="8"/>
        <rFont val="宋体"/>
        <family val="0"/>
      </rPr>
      <t>及蓄电池。</t>
    </r>
  </si>
  <si>
    <r>
      <rPr>
        <b/>
        <sz val="11"/>
        <color indexed="8"/>
        <rFont val="宋体"/>
        <family val="0"/>
      </rPr>
      <t>合</t>
    </r>
    <r>
      <rPr>
        <b/>
        <sz val="11"/>
        <color indexed="8"/>
        <rFont val="Times New Roman"/>
        <family val="1"/>
      </rPr>
      <t xml:space="preserve">    </t>
    </r>
    <r>
      <rPr>
        <b/>
        <sz val="11"/>
        <color indexed="8"/>
        <rFont val="宋体"/>
        <family val="0"/>
      </rPr>
      <t>计</t>
    </r>
  </si>
  <si>
    <r>
      <rPr>
        <sz val="11"/>
        <color indexed="8"/>
        <rFont val="宋体"/>
        <family val="0"/>
      </rPr>
      <t>联系人（养护）：王晓东、孟会标</t>
    </r>
    <r>
      <rPr>
        <sz val="11"/>
        <color indexed="8"/>
        <rFont val="Times New Roman"/>
        <family val="1"/>
      </rPr>
      <t xml:space="preserve">                     </t>
    </r>
    <r>
      <rPr>
        <sz val="11"/>
        <color indexed="8"/>
        <rFont val="宋体"/>
        <family val="0"/>
      </rPr>
      <t>联系电话：</t>
    </r>
    <r>
      <rPr>
        <sz val="11"/>
        <color indexed="8"/>
        <rFont val="Times New Roman"/>
        <family val="1"/>
      </rPr>
      <t xml:space="preserve">0312-3072997                       </t>
    </r>
    <r>
      <rPr>
        <sz val="11"/>
        <color indexed="8"/>
        <rFont val="宋体"/>
        <family val="0"/>
      </rPr>
      <t>单位负责人（签字）：
联系人（机电）：张国光、邱文斌</t>
    </r>
    <r>
      <rPr>
        <sz val="11"/>
        <color indexed="8"/>
        <rFont val="Times New Roman"/>
        <family val="1"/>
      </rPr>
      <t xml:space="preserve">                     </t>
    </r>
    <r>
      <rPr>
        <sz val="11"/>
        <color indexed="8"/>
        <rFont val="宋体"/>
        <family val="0"/>
      </rPr>
      <t>联系电话：</t>
    </r>
    <r>
      <rPr>
        <sz val="11"/>
        <color indexed="8"/>
        <rFont val="Times New Roman"/>
        <family val="1"/>
      </rPr>
      <t xml:space="preserve">0312-3087928                   </t>
    </r>
  </si>
  <si>
    <t>桥梁砼护栏防腐维修</t>
  </si>
  <si>
    <t>全线桥梁砼护栏内侧进行防腐处治。</t>
  </si>
  <si>
    <t>桥梁伸缩缝维修</t>
  </si>
  <si>
    <t>对保沧高速全线桥梁伸缩缝存在病害进行维修。</t>
  </si>
  <si>
    <t>里程桩号及标志规范更换设置工程</t>
  </si>
  <si>
    <t>按国家高速公路网命名和编号要求，更换相关标志。</t>
  </si>
  <si>
    <t>联系人（养护）：曹学英</t>
  </si>
  <si>
    <r>
      <t>联系电话：0</t>
    </r>
    <r>
      <rPr>
        <sz val="11"/>
        <color indexed="8"/>
        <rFont val="宋体"/>
        <family val="0"/>
      </rPr>
      <t>312-2193785</t>
    </r>
  </si>
  <si>
    <t>联系人（机电）：张丹</t>
  </si>
  <si>
    <r>
      <t>联系电话：0</t>
    </r>
    <r>
      <rPr>
        <sz val="11"/>
        <color indexed="8"/>
        <rFont val="宋体"/>
        <family val="0"/>
      </rPr>
      <t>312-2193776</t>
    </r>
  </si>
  <si>
    <t>路面养护预防工程</t>
  </si>
  <si>
    <t>路面标线工程</t>
  </si>
  <si>
    <t>交通设施完善改造工程</t>
  </si>
  <si>
    <t>路面养护病害治理工程</t>
  </si>
  <si>
    <t>站区维修工程</t>
  </si>
  <si>
    <t>桥涵养护病害治理工程</t>
  </si>
  <si>
    <t>路面病害处治工程</t>
  </si>
  <si>
    <t>主要工程内容</t>
  </si>
  <si>
    <t>工程项目</t>
  </si>
  <si>
    <t>备注</t>
  </si>
  <si>
    <r>
      <rPr>
        <b/>
        <sz val="11"/>
        <color indexed="8"/>
        <rFont val="宋体"/>
        <family val="0"/>
      </rPr>
      <t>合</t>
    </r>
    <r>
      <rPr>
        <b/>
        <sz val="11"/>
        <color indexed="8"/>
        <rFont val="Times New Roman"/>
        <family val="1"/>
      </rPr>
      <t xml:space="preserve">  </t>
    </r>
    <r>
      <rPr>
        <b/>
        <sz val="11"/>
        <color indexed="8"/>
        <rFont val="宋体"/>
        <family val="0"/>
      </rPr>
      <t>计</t>
    </r>
  </si>
  <si>
    <t>部分高度不足路段护栏按新规范整体更换钢护栏，对中央分隔带开口护栏按新规范进行更换，对沿线护栏增加反光柱帽等。更换钢护栏共计3.8km，全线钢护栏加反光柱帽31050处。</t>
  </si>
  <si>
    <t>对官厅服务区进行改扩建，初步预计完成项目前期部分工作，投资估算1000万元。</t>
  </si>
  <si>
    <t>昌黎南、荒佃庄、乐亭东、乐亭南、唐港互通更换锈蚀破损护栏板22000m。</t>
  </si>
  <si>
    <t>对防撞等级不满足现行规范要求的中央分隔带活动护栏750m/25道进行提升。</t>
  </si>
  <si>
    <t>对特大桥8座，大桥123座，中桥17座，共148座桥梁现有泄水孔与桥面衔接处进行改造，解决漏水对边梁的腐蚀。</t>
  </si>
  <si>
    <t>路面清扫车1台（清扫宽度≥2m，清扫速度≥5km/h，垃圾箱容积≥3m3）；皮卡车3台，用于巡查使用；护栏板运输车2台，车厢长度大于4.3M；悬臂式高空作业车1台（高空作业10米以上)。</t>
  </si>
  <si>
    <r>
      <rPr>
        <sz val="11"/>
        <color indexed="8"/>
        <rFont val="宋体"/>
        <family val="0"/>
      </rPr>
      <t>主线局部路段存在横缝、纵缝、车辙、沉陷、坑槽、修补等病害，对于这些病害应采取局部挖补加以治理。处治面积</t>
    </r>
    <r>
      <rPr>
        <sz val="11"/>
        <color indexed="8"/>
        <rFont val="Times New Roman"/>
        <family val="1"/>
      </rPr>
      <t>195955.2</t>
    </r>
    <r>
      <rPr>
        <sz val="11"/>
        <color indexed="8"/>
        <rFont val="宋体"/>
        <family val="0"/>
      </rPr>
      <t>㎡。</t>
    </r>
    <r>
      <rPr>
        <sz val="11"/>
        <color indexed="8"/>
        <rFont val="宋体"/>
        <family val="0"/>
      </rPr>
      <t>对于较短段落以挖补为主，根据病害严重程度，采用</t>
    </r>
    <r>
      <rPr>
        <sz val="11"/>
        <color indexed="8"/>
        <rFont val="Times New Roman"/>
        <family val="1"/>
      </rPr>
      <t xml:space="preserve"> </t>
    </r>
    <r>
      <rPr>
        <sz val="11"/>
        <color indexed="8"/>
        <rFont val="宋体"/>
        <family val="0"/>
      </rPr>
      <t>表面</t>
    </r>
    <r>
      <rPr>
        <sz val="11"/>
        <color indexed="8"/>
        <rFont val="Times New Roman"/>
        <family val="1"/>
      </rPr>
      <t>4cm</t>
    </r>
    <r>
      <rPr>
        <sz val="11"/>
        <color indexed="8"/>
        <rFont val="宋体"/>
        <family val="0"/>
      </rPr>
      <t>热再生或挖补</t>
    </r>
    <r>
      <rPr>
        <sz val="11"/>
        <color indexed="8"/>
        <rFont val="Times New Roman"/>
        <family val="1"/>
      </rPr>
      <t>4+4cm</t>
    </r>
    <r>
      <rPr>
        <sz val="11"/>
        <color indexed="8"/>
        <rFont val="宋体"/>
        <family val="0"/>
      </rPr>
      <t>沥青层；对于长段落以薄层罩面为主，罩面前，需对病害进行彻底治理，再整体铺筑</t>
    </r>
    <r>
      <rPr>
        <sz val="11"/>
        <color indexed="8"/>
        <rFont val="Times New Roman"/>
        <family val="1"/>
      </rPr>
      <t>2.5cm</t>
    </r>
    <r>
      <rPr>
        <sz val="11"/>
        <color indexed="8"/>
        <rFont val="宋体"/>
        <family val="0"/>
      </rPr>
      <t>改性沥青混凝土抗滑层；对于相同段落不同车道间路面技术状况差距较大，单车道病害严重，仅对病害严重车道进行治理；对于相同段落不同车道间路面技术状况差距不大时，单车道病害严重，相邻车道路况较差，为了保证路容路貌，在治理病害严重车道的同时，对相邻车道一并治理。</t>
    </r>
  </si>
  <si>
    <r>
      <t>涞源-易县段</t>
    </r>
    <r>
      <rPr>
        <sz val="11"/>
        <color indexed="8"/>
        <rFont val="宋体"/>
        <family val="0"/>
      </rPr>
      <t>K293+204~K293+277、K303+810-K303+940、K292+950路基上边坡滑坡应急处治工程</t>
    </r>
  </si>
  <si>
    <t xml:space="preserve">涞源-易县段云蒙山III号隧道
K260+602~K260+782张家口方向渗漏水应急工程
</t>
  </si>
  <si>
    <t>保定互通 A 匝道跨七一路跨线桥为钢结构箱梁，现梁板锈蚀严重，影响桥梁美观及使用寿命。对钢梁表面锈迹、腐蚀进行处理；除锈后涂刷防腐涂装层，约8200平米。</t>
  </si>
  <si>
    <t>张保界-涞源段K265+960-K266+070、K267+500路基上边坡落石防护应急抢险工程</t>
  </si>
  <si>
    <r>
      <rPr>
        <sz val="11"/>
        <rFont val="宋体"/>
        <family val="0"/>
      </rPr>
      <t>对</t>
    </r>
    <r>
      <rPr>
        <sz val="11"/>
        <rFont val="Times New Roman"/>
        <family val="1"/>
      </rPr>
      <t>S66</t>
    </r>
    <r>
      <rPr>
        <sz val="11"/>
        <rFont val="宋体"/>
        <family val="0"/>
      </rPr>
      <t>段</t>
    </r>
    <r>
      <rPr>
        <sz val="11"/>
        <rFont val="Times New Roman"/>
        <family val="1"/>
      </rPr>
      <t>K256+500~K248+000</t>
    </r>
    <r>
      <rPr>
        <sz val="11"/>
        <rFont val="宋体"/>
        <family val="0"/>
      </rPr>
      <t>及</t>
    </r>
    <r>
      <rPr>
        <sz val="11"/>
        <rFont val="Times New Roman"/>
        <family val="1"/>
      </rPr>
      <t>K321+000~313+500</t>
    </r>
    <r>
      <rPr>
        <sz val="11"/>
        <rFont val="宋体"/>
        <family val="0"/>
      </rPr>
      <t>等严重锈蚀的防眩网及桥梁防眩板进行集中更换，共计</t>
    </r>
    <r>
      <rPr>
        <sz val="11"/>
        <rFont val="Times New Roman"/>
        <family val="1"/>
      </rPr>
      <t>16000m</t>
    </r>
    <r>
      <rPr>
        <sz val="11"/>
        <rFont val="宋体"/>
        <family val="0"/>
      </rPr>
      <t>，其中</t>
    </r>
    <r>
      <rPr>
        <sz val="11"/>
        <rFont val="Times New Roman"/>
        <family val="1"/>
      </rPr>
      <t>K321+000~313+500</t>
    </r>
    <r>
      <rPr>
        <sz val="11"/>
        <rFont val="宋体"/>
        <family val="0"/>
      </rPr>
      <t>段防眩网由</t>
    </r>
    <r>
      <rPr>
        <sz val="11"/>
        <rFont val="Times New Roman"/>
        <family val="1"/>
      </rPr>
      <t>4</t>
    </r>
    <r>
      <rPr>
        <sz val="11"/>
        <rFont val="宋体"/>
        <family val="0"/>
      </rPr>
      <t>米规格改为</t>
    </r>
    <r>
      <rPr>
        <sz val="11"/>
        <rFont val="Times New Roman"/>
        <family val="1"/>
      </rPr>
      <t>2</t>
    </r>
    <r>
      <rPr>
        <sz val="11"/>
        <rFont val="宋体"/>
        <family val="0"/>
      </rPr>
      <t>米规格。</t>
    </r>
  </si>
  <si>
    <t>存在隧道建筑限界和一般路段建筑限界不等宽的问题。现状出、入口护栏端部与隧道衔接处均采用圆端头进行处理，且入口侧未与检修道齐平设置，出口侧未与隧道壁进行搭接，存在较大安全隐患。对21个隧道进行集中改造。</t>
  </si>
  <si>
    <r>
      <rPr>
        <sz val="11"/>
        <rFont val="宋体"/>
        <family val="0"/>
      </rPr>
      <t>部分距村近的路段，已影响了沿线居民的正常生活，需及时采取措施降噪，减少公路的运营给当地居民带来的负面影响。共计增设</t>
    </r>
    <r>
      <rPr>
        <sz val="11"/>
        <rFont val="Times New Roman"/>
        <family val="1"/>
      </rPr>
      <t>255m</t>
    </r>
    <r>
      <rPr>
        <sz val="11"/>
        <rFont val="宋体"/>
        <family val="0"/>
      </rPr>
      <t>，更换原有声屏障</t>
    </r>
    <r>
      <rPr>
        <sz val="11"/>
        <rFont val="Times New Roman"/>
        <family val="1"/>
      </rPr>
      <t>1216m2</t>
    </r>
    <r>
      <rPr>
        <sz val="11"/>
        <rFont val="宋体"/>
        <family val="0"/>
      </rPr>
      <t>。</t>
    </r>
  </si>
  <si>
    <t>估算
（万元）</t>
  </si>
  <si>
    <t>估算  （万元）</t>
  </si>
  <si>
    <t>五、其他</t>
  </si>
  <si>
    <t>一、专项养护工程</t>
  </si>
  <si>
    <t>二、机电专项工程</t>
  </si>
  <si>
    <t>三、其他</t>
  </si>
  <si>
    <t>应急处治</t>
  </si>
  <si>
    <t>一、修复养护工程</t>
  </si>
  <si>
    <t>二、专项养护工程</t>
  </si>
  <si>
    <t>三、应急养护工程</t>
  </si>
  <si>
    <t>四、机电专项工程</t>
  </si>
  <si>
    <r>
      <rPr>
        <sz val="11"/>
        <rFont val="黑体"/>
        <family val="3"/>
      </rPr>
      <t>估算</t>
    </r>
    <r>
      <rPr>
        <sz val="11"/>
        <rFont val="Times New Roman"/>
        <family val="1"/>
      </rPr>
      <t xml:space="preserve">    </t>
    </r>
    <r>
      <rPr>
        <sz val="11"/>
        <rFont val="黑体"/>
        <family val="3"/>
      </rPr>
      <t>（万元）</t>
    </r>
  </si>
  <si>
    <r>
      <rPr>
        <sz val="11"/>
        <rFont val="宋体"/>
        <family val="0"/>
      </rPr>
      <t>中央分隔带开口护栏改造</t>
    </r>
  </si>
  <si>
    <r>
      <rPr>
        <sz val="11"/>
        <rFont val="宋体"/>
        <family val="0"/>
      </rPr>
      <t>对中央分隔带现有</t>
    </r>
    <r>
      <rPr>
        <sz val="11"/>
        <rFont val="Times New Roman"/>
        <family val="1"/>
      </rPr>
      <t>40</t>
    </r>
    <r>
      <rPr>
        <sz val="11"/>
        <rFont val="宋体"/>
        <family val="0"/>
      </rPr>
      <t>处计</t>
    </r>
    <r>
      <rPr>
        <sz val="11"/>
        <rFont val="Times New Roman"/>
        <family val="1"/>
      </rPr>
      <t>1000</t>
    </r>
    <r>
      <rPr>
        <sz val="11"/>
        <rFont val="宋体"/>
        <family val="0"/>
      </rPr>
      <t>米开口护栏拆除后更换为钢管预应力活动护栏，防护等级与中央分隔带一致，采用五（</t>
    </r>
    <r>
      <rPr>
        <sz val="11"/>
        <rFont val="Times New Roman"/>
        <family val="1"/>
      </rPr>
      <t>SAm</t>
    </r>
    <r>
      <rPr>
        <sz val="11"/>
        <rFont val="宋体"/>
        <family val="0"/>
      </rPr>
      <t>）级。</t>
    </r>
  </si>
  <si>
    <r>
      <rPr>
        <sz val="11"/>
        <rFont val="宋体"/>
        <family val="0"/>
      </rPr>
      <t>分流端增设可导向防撞垫</t>
    </r>
  </si>
  <si>
    <r>
      <rPr>
        <sz val="11"/>
        <rFont val="宋体"/>
        <family val="0"/>
      </rPr>
      <t>对现状</t>
    </r>
    <r>
      <rPr>
        <sz val="11"/>
        <rFont val="Times New Roman"/>
        <family val="1"/>
      </rPr>
      <t>3</t>
    </r>
    <r>
      <rPr>
        <sz val="11"/>
        <rFont val="宋体"/>
        <family val="0"/>
      </rPr>
      <t>个服务区、</t>
    </r>
    <r>
      <rPr>
        <sz val="11"/>
        <rFont val="Times New Roman"/>
        <family val="1"/>
      </rPr>
      <t>6</t>
    </r>
    <r>
      <rPr>
        <sz val="11"/>
        <rFont val="宋体"/>
        <family val="0"/>
      </rPr>
      <t>个匝道收费站、</t>
    </r>
    <r>
      <rPr>
        <sz val="11"/>
        <rFont val="Times New Roman"/>
        <family val="1"/>
      </rPr>
      <t>3</t>
    </r>
    <r>
      <rPr>
        <sz val="11"/>
        <rFont val="宋体"/>
        <family val="0"/>
      </rPr>
      <t>处枢纽互通共计</t>
    </r>
    <r>
      <rPr>
        <sz val="11"/>
        <rFont val="Times New Roman"/>
        <family val="1"/>
      </rPr>
      <t>23</t>
    </r>
    <r>
      <rPr>
        <sz val="11"/>
        <rFont val="宋体"/>
        <family val="0"/>
      </rPr>
      <t>处分流端三角区移除现有防撞桶，增设可导向防撞垫。</t>
    </r>
  </si>
  <si>
    <t>三、机电专项工程</t>
  </si>
  <si>
    <t>一、机电专项工程</t>
  </si>
  <si>
    <r>
      <rPr>
        <sz val="11"/>
        <color indexed="8"/>
        <rFont val="黑体"/>
        <family val="3"/>
      </rPr>
      <t>估算</t>
    </r>
    <r>
      <rPr>
        <sz val="11"/>
        <color indexed="8"/>
        <rFont val="Times New Roman"/>
        <family val="1"/>
      </rPr>
      <t xml:space="preserve">  </t>
    </r>
    <r>
      <rPr>
        <sz val="11"/>
        <color indexed="8"/>
        <rFont val="黑体"/>
        <family val="3"/>
      </rPr>
      <t>（万元）</t>
    </r>
  </si>
  <si>
    <t>估算 （万元）</t>
  </si>
  <si>
    <t xml:space="preserve">  附件</t>
  </si>
  <si>
    <t>2019年度京张高速公路养护工程计划表</t>
  </si>
  <si>
    <t>2019年度沿海高速公路养护工程计划表</t>
  </si>
  <si>
    <t>2019年度保阜高速公路养护工程计划表</t>
  </si>
  <si>
    <t>2019年度承秦高速公路养护工程计划表</t>
  </si>
  <si>
    <t>2019年度张石高速公路养护工程计划表</t>
  </si>
  <si>
    <t>2019年度邢临高速公路养护工程计划表</t>
  </si>
  <si>
    <t>2019年度石青高速公路养护工程计划表</t>
  </si>
  <si>
    <r>
      <t>2019</t>
    </r>
    <r>
      <rPr>
        <sz val="20"/>
        <color indexed="8"/>
        <rFont val="方正小标宋_GBK"/>
        <family val="0"/>
      </rPr>
      <t>年度唐津高速公路养护工程计划表</t>
    </r>
  </si>
  <si>
    <t>2019年度京石高速公路养护工程计划表</t>
  </si>
  <si>
    <r>
      <t>2019</t>
    </r>
    <r>
      <rPr>
        <b/>
        <sz val="20"/>
        <color indexed="8"/>
        <rFont val="宋体"/>
        <family val="0"/>
      </rPr>
      <t>年度保津高速公路养护工程计划表</t>
    </r>
  </si>
  <si>
    <t>2019年度保沧高速公路养护工程计划表</t>
  </si>
  <si>
    <t>2019年度衡德高速公路养护工程计划表</t>
  </si>
  <si>
    <t>2019年度迁曹高速公路养护工程计划表</t>
  </si>
  <si>
    <r>
      <rPr>
        <sz val="11"/>
        <color indexed="8"/>
        <rFont val="宋体"/>
        <family val="0"/>
      </rPr>
      <t>根据施工图预算编制为</t>
    </r>
    <r>
      <rPr>
        <sz val="11"/>
        <color indexed="8"/>
        <rFont val="Times New Roman"/>
        <family val="1"/>
      </rPr>
      <t>456</t>
    </r>
    <r>
      <rPr>
        <sz val="11"/>
        <color indexed="8"/>
        <rFont val="宋体"/>
        <family val="0"/>
      </rPr>
      <t>万</t>
    </r>
  </si>
  <si>
    <t>根据施工图预算批复为522万</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</si>
</sst>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Red]\(#,##0\)"/>
    <numFmt numFmtId="178" formatCode="0.0%"/>
  </numFmts>
  <fonts count="68">
    <font>
      <sz val="11"/>
      <color theme="1"/>
      <name val="Calibri"/>
      <family val="0"/>
    </font>
    <font>
      <sz val="11"/>
      <color indexed="8"/>
      <name val="宋体"/>
      <family val="0"/>
    </font>
    <font>
      <sz val="20"/>
      <color indexed="8"/>
      <name val="方正小标宋_GBK"/>
      <family val="0"/>
    </font>
    <font>
      <sz val="11"/>
      <color indexed="8"/>
      <name val="黑体"/>
      <family val="3"/>
    </font>
    <font>
      <sz val="11"/>
      <color indexed="8"/>
      <name val="Times New Roman"/>
      <family val="1"/>
    </font>
    <font>
      <b/>
      <sz val="11"/>
      <color indexed="8"/>
      <name val="宋体"/>
      <family val="0"/>
    </font>
    <font>
      <b/>
      <sz val="11"/>
      <color indexed="8"/>
      <name val="Times New Roman"/>
      <family val="1"/>
    </font>
    <font>
      <sz val="20"/>
      <color indexed="8"/>
      <name val="Times New Roman"/>
      <family val="1"/>
    </font>
    <font>
      <sz val="11"/>
      <name val="Times New Roman"/>
      <family val="1"/>
    </font>
    <font>
      <sz val="11"/>
      <name val="宋体"/>
      <family val="0"/>
    </font>
    <font>
      <b/>
      <sz val="11"/>
      <name val="宋体"/>
      <family val="0"/>
    </font>
    <font>
      <sz val="12"/>
      <name val="宋体"/>
      <family val="0"/>
    </font>
    <font>
      <b/>
      <sz val="20"/>
      <color indexed="8"/>
      <name val="宋体"/>
      <family val="0"/>
    </font>
    <font>
      <sz val="11"/>
      <name val="黑体"/>
      <family val="3"/>
    </font>
    <font>
      <sz val="9"/>
      <name val="宋体"/>
      <family val="0"/>
    </font>
    <font>
      <b/>
      <sz val="11"/>
      <name val="Times New Roman"/>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indexed="10"/>
      <name val="Times New Roman"/>
      <family val="1"/>
    </font>
    <font>
      <sz val="14"/>
      <color indexed="8"/>
      <name val="黑体"/>
      <family val="3"/>
    </font>
    <font>
      <b/>
      <sz val="20"/>
      <color indexed="8"/>
      <name val="Times New Roman"/>
      <family val="1"/>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Times New Roman"/>
      <family val="1"/>
    </font>
    <font>
      <b/>
      <sz val="11"/>
      <color theme="1"/>
      <name val="Times New Roman"/>
      <family val="1"/>
    </font>
    <font>
      <sz val="11"/>
      <color indexed="8"/>
      <name val="Calibri"/>
      <family val="0"/>
    </font>
    <font>
      <sz val="11"/>
      <color theme="1"/>
      <name val="宋体"/>
      <family val="0"/>
    </font>
    <font>
      <sz val="11"/>
      <color rgb="FF000000"/>
      <name val="宋体"/>
      <family val="0"/>
    </font>
    <font>
      <sz val="11"/>
      <color rgb="FF000000"/>
      <name val="黑体"/>
      <family val="3"/>
    </font>
    <font>
      <sz val="11"/>
      <name val="Calibri"/>
      <family val="0"/>
    </font>
    <font>
      <sz val="11"/>
      <color rgb="FF000000"/>
      <name val="Calibri"/>
      <family val="0"/>
    </font>
    <font>
      <sz val="11"/>
      <color rgb="FFFF0000"/>
      <name val="宋体"/>
      <family val="0"/>
    </font>
    <font>
      <sz val="11"/>
      <color rgb="FFFF0000"/>
      <name val="Times New Roman"/>
      <family val="1"/>
    </font>
    <font>
      <b/>
      <sz val="11"/>
      <color theme="1"/>
      <name val="宋体"/>
      <family val="0"/>
    </font>
    <font>
      <sz val="14"/>
      <color theme="1"/>
      <name val="黑体"/>
      <family val="3"/>
    </font>
    <font>
      <sz val="11"/>
      <color rgb="FF000000"/>
      <name val="Times New Roman"/>
      <family val="1"/>
    </font>
    <font>
      <b/>
      <sz val="20"/>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style="thin"/>
      <bottom/>
    </border>
    <border>
      <left style="thin"/>
      <right/>
      <top style="thin"/>
      <bottom style="thin"/>
    </border>
    <border>
      <left/>
      <right/>
      <top style="thin"/>
      <bottom style="thin"/>
    </border>
    <border>
      <left/>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19"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0" fillId="0" borderId="0">
      <alignment vertical="center"/>
      <protection/>
    </xf>
    <xf numFmtId="0" fontId="1" fillId="0" borderId="0">
      <alignment vertical="center"/>
      <protection/>
    </xf>
    <xf numFmtId="0" fontId="42" fillId="0" borderId="0" applyNumberFormat="0" applyFill="0" applyBorder="0" applyAlignment="0" applyProtection="0"/>
    <xf numFmtId="0" fontId="43" fillId="20" borderId="0" applyNumberFormat="0" applyBorder="0" applyAlignment="0" applyProtection="0"/>
    <xf numFmtId="0" fontId="44"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5" fillId="21" borderId="5" applyNumberFormat="0" applyAlignment="0" applyProtection="0"/>
    <xf numFmtId="0" fontId="46" fillId="22"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50" fillId="29" borderId="0" applyNumberFormat="0" applyBorder="0" applyAlignment="0" applyProtection="0"/>
    <xf numFmtId="0" fontId="51" fillId="21" borderId="8" applyNumberFormat="0" applyAlignment="0" applyProtection="0"/>
    <xf numFmtId="0" fontId="52" fillId="30" borderId="5" applyNumberFormat="0" applyAlignment="0" applyProtection="0"/>
    <xf numFmtId="0" fontId="11" fillId="0" borderId="0">
      <alignment vertical="center"/>
      <protection/>
    </xf>
    <xf numFmtId="0" fontId="53" fillId="0" borderId="0" applyNumberFormat="0" applyFill="0" applyBorder="0" applyAlignment="0" applyProtection="0"/>
    <xf numFmtId="0" fontId="1" fillId="31" borderId="9" applyNumberFormat="0" applyFont="0" applyAlignment="0" applyProtection="0"/>
  </cellStyleXfs>
  <cellXfs count="239">
    <xf numFmtId="0" fontId="0" fillId="0" borderId="0" xfId="0" applyFont="1" applyAlignment="1">
      <alignment/>
    </xf>
    <xf numFmtId="0" fontId="0" fillId="0" borderId="0" xfId="0" applyFont="1" applyAlignment="1">
      <alignment/>
    </xf>
    <xf numFmtId="176" fontId="0" fillId="0" borderId="0" xfId="0" applyNumberFormat="1" applyAlignment="1">
      <alignment/>
    </xf>
    <xf numFmtId="176" fontId="0" fillId="32" borderId="0" xfId="0" applyNumberFormat="1" applyFill="1" applyAlignment="1">
      <alignment/>
    </xf>
    <xf numFmtId="176" fontId="3" fillId="33" borderId="10" xfId="0" applyNumberFormat="1" applyFont="1" applyFill="1" applyBorder="1" applyAlignment="1">
      <alignment horizontal="center" vertical="center" wrapText="1"/>
    </xf>
    <xf numFmtId="176" fontId="3" fillId="32"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176" fontId="6" fillId="33" borderId="10" xfId="0" applyNumberFormat="1" applyFont="1" applyFill="1" applyBorder="1" applyAlignment="1">
      <alignment horizontal="center" vertical="center" wrapText="1"/>
    </xf>
    <xf numFmtId="0" fontId="4" fillId="33" borderId="10" xfId="0" applyFont="1" applyFill="1" applyBorder="1" applyAlignment="1">
      <alignment horizontal="left" vertical="center" wrapText="1"/>
    </xf>
    <xf numFmtId="0" fontId="4" fillId="33" borderId="10" xfId="0" applyFont="1" applyFill="1" applyBorder="1" applyAlignment="1">
      <alignment horizontal="center" vertical="center"/>
    </xf>
    <xf numFmtId="0" fontId="1" fillId="33" borderId="10" xfId="0" applyFont="1" applyFill="1" applyBorder="1" applyAlignment="1">
      <alignment horizontal="center" vertical="center" wrapText="1"/>
    </xf>
    <xf numFmtId="176" fontId="4" fillId="33" borderId="10" xfId="0" applyNumberFormat="1" applyFont="1" applyFill="1" applyBorder="1" applyAlignment="1">
      <alignment horizontal="center" vertical="center"/>
    </xf>
    <xf numFmtId="176" fontId="4" fillId="32" borderId="10" xfId="0" applyNumberFormat="1" applyFont="1" applyFill="1" applyBorder="1" applyAlignment="1">
      <alignment horizontal="center" vertical="center"/>
    </xf>
    <xf numFmtId="176" fontId="6" fillId="33" borderId="10" xfId="0" applyNumberFormat="1" applyFont="1" applyFill="1" applyBorder="1" applyAlignment="1">
      <alignment horizontal="center" vertical="center"/>
    </xf>
    <xf numFmtId="176" fontId="6" fillId="32" borderId="10" xfId="0" applyNumberFormat="1" applyFont="1" applyFill="1" applyBorder="1" applyAlignment="1">
      <alignment horizontal="center" vertical="center"/>
    </xf>
    <xf numFmtId="0" fontId="4" fillId="33" borderId="10" xfId="0" applyFont="1" applyFill="1" applyBorder="1" applyAlignment="1">
      <alignment vertical="center"/>
    </xf>
    <xf numFmtId="0" fontId="1" fillId="33" borderId="11" xfId="0" applyFont="1" applyFill="1" applyBorder="1" applyAlignment="1">
      <alignment horizontal="left" vertical="center"/>
    </xf>
    <xf numFmtId="0" fontId="1" fillId="33" borderId="0" xfId="0" applyFont="1" applyFill="1" applyBorder="1" applyAlignment="1">
      <alignment horizontal="left" vertical="center"/>
    </xf>
    <xf numFmtId="0" fontId="4" fillId="33" borderId="0" xfId="0" applyFont="1" applyFill="1" applyBorder="1" applyAlignment="1">
      <alignment horizontal="left" vertical="center"/>
    </xf>
    <xf numFmtId="176" fontId="54" fillId="32" borderId="0" xfId="0" applyNumberFormat="1" applyFont="1" applyFill="1" applyAlignment="1">
      <alignment horizontal="center"/>
    </xf>
    <xf numFmtId="176" fontId="4" fillId="33" borderId="10" xfId="0" applyNumberFormat="1" applyFont="1" applyFill="1" applyBorder="1" applyAlignment="1">
      <alignment horizontal="center" vertical="center" wrapText="1"/>
    </xf>
    <xf numFmtId="176" fontId="4" fillId="32" borderId="10" xfId="0" applyNumberFormat="1" applyFont="1" applyFill="1" applyBorder="1" applyAlignment="1">
      <alignment horizontal="center" vertical="center" wrapText="1"/>
    </xf>
    <xf numFmtId="0" fontId="54" fillId="0" borderId="0" xfId="0" applyFont="1" applyFill="1" applyAlignment="1">
      <alignment/>
    </xf>
    <xf numFmtId="0" fontId="54" fillId="0" borderId="0" xfId="0" applyFont="1" applyAlignment="1">
      <alignment/>
    </xf>
    <xf numFmtId="176" fontId="54" fillId="0" borderId="0" xfId="0" applyNumberFormat="1" applyFont="1" applyAlignment="1">
      <alignment/>
    </xf>
    <xf numFmtId="0" fontId="55" fillId="0" borderId="10" xfId="0" applyFont="1" applyBorder="1" applyAlignment="1">
      <alignment horizontal="center" vertical="center" wrapText="1"/>
    </xf>
    <xf numFmtId="176" fontId="55" fillId="0" borderId="10" xfId="0" applyNumberFormat="1" applyFont="1" applyBorder="1" applyAlignment="1">
      <alignment horizontal="center" vertical="center" wrapText="1"/>
    </xf>
    <xf numFmtId="0" fontId="54" fillId="0" borderId="10" xfId="0" applyFont="1" applyBorder="1" applyAlignment="1">
      <alignment horizontal="left" vertical="center" wrapText="1"/>
    </xf>
    <xf numFmtId="0" fontId="54" fillId="0" borderId="10" xfId="0" applyFont="1" applyBorder="1" applyAlignment="1">
      <alignment horizontal="center" vertical="center" wrapText="1"/>
    </xf>
    <xf numFmtId="176" fontId="54" fillId="0" borderId="10" xfId="0" applyNumberFormat="1" applyFont="1" applyBorder="1" applyAlignment="1">
      <alignment horizontal="center" vertical="center" wrapText="1"/>
    </xf>
    <xf numFmtId="0" fontId="4" fillId="0" borderId="10" xfId="0" applyFont="1" applyBorder="1" applyAlignment="1">
      <alignment horizontal="left" vertical="center" wrapText="1"/>
    </xf>
    <xf numFmtId="0" fontId="54" fillId="0" borderId="10" xfId="0" applyFont="1" applyFill="1" applyBorder="1" applyAlignment="1">
      <alignment horizontal="center" vertical="center" wrapText="1"/>
    </xf>
    <xf numFmtId="0" fontId="54" fillId="0" borderId="10" xfId="0" applyFont="1" applyFill="1" applyBorder="1" applyAlignment="1">
      <alignment horizontal="left" vertical="center" wrapText="1"/>
    </xf>
    <xf numFmtId="176" fontId="54" fillId="0" borderId="10" xfId="0" applyNumberFormat="1" applyFont="1" applyFill="1" applyBorder="1" applyAlignment="1">
      <alignment horizontal="center" vertical="center" wrapText="1"/>
    </xf>
    <xf numFmtId="176" fontId="55" fillId="0" borderId="10" xfId="0" applyNumberFormat="1" applyFont="1" applyFill="1" applyBorder="1" applyAlignment="1">
      <alignment horizontal="center" vertical="center" wrapText="1"/>
    </xf>
    <xf numFmtId="0" fontId="1" fillId="0" borderId="10" xfId="0" applyFont="1" applyBorder="1" applyAlignment="1">
      <alignment horizontal="left" vertical="center" wrapText="1"/>
    </xf>
    <xf numFmtId="0" fontId="4" fillId="0" borderId="10" xfId="0" applyFont="1" applyFill="1" applyBorder="1" applyAlignment="1">
      <alignment horizontal="left" vertical="center" wrapText="1"/>
    </xf>
    <xf numFmtId="0" fontId="0" fillId="0" borderId="0" xfId="0" applyAlignment="1">
      <alignment vertical="center"/>
    </xf>
    <xf numFmtId="0" fontId="56" fillId="33" borderId="10" xfId="0" applyFont="1" applyFill="1" applyBorder="1" applyAlignment="1">
      <alignment horizontal="center" vertical="center"/>
    </xf>
    <xf numFmtId="0" fontId="0" fillId="0" borderId="0" xfId="0" applyFont="1" applyAlignment="1">
      <alignment horizontal="center" vertical="center" wrapText="1"/>
    </xf>
    <xf numFmtId="0" fontId="56" fillId="33" borderId="10" xfId="0" applyFont="1" applyFill="1" applyBorder="1" applyAlignment="1">
      <alignment vertical="center" wrapText="1"/>
    </xf>
    <xf numFmtId="0" fontId="56" fillId="0" borderId="10" xfId="0" applyFont="1" applyFill="1" applyBorder="1" applyAlignment="1">
      <alignment horizontal="center" vertical="center"/>
    </xf>
    <xf numFmtId="0" fontId="56" fillId="0" borderId="10" xfId="0" applyFont="1" applyFill="1" applyBorder="1" applyAlignment="1">
      <alignment vertical="center" wrapText="1"/>
    </xf>
    <xf numFmtId="176" fontId="4" fillId="0" borderId="10" xfId="0" applyNumberFormat="1" applyFont="1" applyFill="1" applyBorder="1" applyAlignment="1">
      <alignment horizontal="center" vertical="center"/>
    </xf>
    <xf numFmtId="0" fontId="1" fillId="32" borderId="10" xfId="0" applyFont="1" applyFill="1" applyBorder="1" applyAlignment="1">
      <alignment vertical="center" wrapText="1"/>
    </xf>
    <xf numFmtId="176" fontId="1" fillId="33" borderId="11" xfId="0" applyNumberFormat="1" applyFont="1" applyFill="1" applyBorder="1" applyAlignment="1">
      <alignment vertical="center"/>
    </xf>
    <xf numFmtId="0" fontId="1" fillId="33" borderId="11" xfId="0" applyFont="1" applyFill="1" applyBorder="1" applyAlignment="1">
      <alignment vertical="center"/>
    </xf>
    <xf numFmtId="176" fontId="1" fillId="33" borderId="0" xfId="0" applyNumberFormat="1" applyFont="1" applyFill="1" applyBorder="1" applyAlignment="1">
      <alignment vertical="center"/>
    </xf>
    <xf numFmtId="0" fontId="1" fillId="33" borderId="0" xfId="0" applyFont="1" applyFill="1" applyBorder="1" applyAlignment="1">
      <alignment vertical="center"/>
    </xf>
    <xf numFmtId="0" fontId="0" fillId="0" borderId="0" xfId="0" applyFont="1" applyAlignment="1">
      <alignment vertical="center"/>
    </xf>
    <xf numFmtId="0" fontId="4" fillId="33" borderId="12" xfId="0" applyFont="1" applyFill="1" applyBorder="1" applyAlignment="1">
      <alignment horizontal="center" vertical="center"/>
    </xf>
    <xf numFmtId="176" fontId="8" fillId="32" borderId="10" xfId="0" applyNumberFormat="1" applyFont="1" applyFill="1" applyBorder="1" applyAlignment="1">
      <alignment horizontal="center" vertical="center" wrapText="1"/>
    </xf>
    <xf numFmtId="0" fontId="4" fillId="32" borderId="10" xfId="0" applyFont="1" applyFill="1" applyBorder="1" applyAlignment="1">
      <alignment vertical="center" wrapText="1"/>
    </xf>
    <xf numFmtId="176" fontId="4" fillId="33" borderId="12" xfId="0" applyNumberFormat="1" applyFont="1" applyFill="1" applyBorder="1" applyAlignment="1">
      <alignment horizontal="center" vertical="center"/>
    </xf>
    <xf numFmtId="0" fontId="54" fillId="0" borderId="10" xfId="0" applyFont="1" applyBorder="1" applyAlignment="1">
      <alignment vertical="center" wrapText="1"/>
    </xf>
    <xf numFmtId="176" fontId="8" fillId="0" borderId="10" xfId="66" applyNumberFormat="1" applyFont="1" applyBorder="1" applyAlignment="1">
      <alignment horizontal="center" vertical="center"/>
      <protection/>
    </xf>
    <xf numFmtId="0" fontId="4" fillId="33" borderId="0" xfId="0" applyFont="1" applyFill="1" applyBorder="1" applyAlignment="1">
      <alignment horizontal="center" vertical="center"/>
    </xf>
    <xf numFmtId="176" fontId="4" fillId="33" borderId="0" xfId="0" applyNumberFormat="1" applyFont="1" applyFill="1" applyBorder="1" applyAlignment="1">
      <alignment horizontal="center" vertical="center"/>
    </xf>
    <xf numFmtId="0" fontId="4" fillId="33" borderId="0" xfId="0" applyFont="1" applyFill="1" applyAlignment="1">
      <alignment horizontal="center" vertical="center"/>
    </xf>
    <xf numFmtId="176" fontId="0" fillId="0" borderId="0" xfId="0" applyNumberFormat="1" applyAlignment="1">
      <alignment horizontal="center"/>
    </xf>
    <xf numFmtId="0" fontId="57" fillId="0" borderId="10" xfId="0" applyFont="1" applyBorder="1" applyAlignment="1">
      <alignment horizontal="left" vertical="center" wrapText="1"/>
    </xf>
    <xf numFmtId="0" fontId="58" fillId="33" borderId="10" xfId="0" applyFont="1" applyFill="1" applyBorder="1" applyAlignment="1">
      <alignment vertical="center" wrapText="1"/>
    </xf>
    <xf numFmtId="176" fontId="4" fillId="33"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vertical="center"/>
    </xf>
    <xf numFmtId="176" fontId="4" fillId="0" borderId="0" xfId="0" applyNumberFormat="1" applyFont="1" applyFill="1" applyAlignment="1">
      <alignment vertical="center"/>
    </xf>
    <xf numFmtId="0" fontId="4" fillId="0" borderId="12" xfId="0"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0" fontId="59" fillId="0" borderId="10" xfId="0"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vertical="center" wrapText="1"/>
    </xf>
    <xf numFmtId="0" fontId="1" fillId="0" borderId="10" xfId="0" applyFont="1" applyFill="1" applyBorder="1" applyAlignment="1">
      <alignment horizontal="left" vertical="center" wrapText="1"/>
    </xf>
    <xf numFmtId="0" fontId="58" fillId="0" borderId="10" xfId="0" applyFont="1" applyFill="1" applyBorder="1" applyAlignment="1">
      <alignment horizontal="left" vertical="center" wrapText="1"/>
    </xf>
    <xf numFmtId="0" fontId="54" fillId="0" borderId="10" xfId="0" applyFont="1" applyFill="1" applyBorder="1" applyAlignment="1">
      <alignment horizontal="center" vertical="center"/>
    </xf>
    <xf numFmtId="0" fontId="58" fillId="0" borderId="12" xfId="0" applyFont="1" applyFill="1" applyBorder="1" applyAlignment="1">
      <alignment horizontal="left" vertical="center" wrapText="1"/>
    </xf>
    <xf numFmtId="0" fontId="1" fillId="0" borderId="10" xfId="0" applyFont="1" applyFill="1" applyBorder="1" applyAlignment="1">
      <alignment horizontal="center" vertical="center"/>
    </xf>
    <xf numFmtId="0" fontId="1" fillId="32" borderId="1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32" borderId="10" xfId="0" applyFont="1" applyFill="1" applyBorder="1" applyAlignment="1">
      <alignment horizontal="left" vertical="center" wrapText="1"/>
    </xf>
    <xf numFmtId="0" fontId="9" fillId="32" borderId="10" xfId="0" applyFont="1" applyFill="1" applyBorder="1" applyAlignment="1">
      <alignment horizontal="left" vertical="center" wrapText="1"/>
    </xf>
    <xf numFmtId="176" fontId="6" fillId="0" borderId="10" xfId="0" applyNumberFormat="1" applyFont="1" applyFill="1" applyBorder="1" applyAlignment="1">
      <alignment horizontal="center" vertical="center"/>
    </xf>
    <xf numFmtId="0" fontId="4" fillId="0" borderId="10" xfId="0" applyFont="1" applyFill="1" applyBorder="1" applyAlignment="1">
      <alignment vertical="center"/>
    </xf>
    <xf numFmtId="0" fontId="1" fillId="0" borderId="11" xfId="0" applyFont="1" applyFill="1" applyBorder="1" applyAlignment="1">
      <alignment horizontal="left" vertical="center"/>
    </xf>
    <xf numFmtId="176" fontId="1" fillId="0" borderId="11" xfId="0" applyNumberFormat="1" applyFont="1" applyFill="1" applyBorder="1" applyAlignment="1">
      <alignment vertical="center"/>
    </xf>
    <xf numFmtId="0" fontId="1" fillId="0" borderId="11" xfId="0" applyFont="1" applyFill="1" applyBorder="1" applyAlignment="1">
      <alignment vertical="center"/>
    </xf>
    <xf numFmtId="0" fontId="1" fillId="0" borderId="0" xfId="0" applyFont="1" applyFill="1" applyBorder="1" applyAlignment="1">
      <alignment horizontal="left" vertical="center"/>
    </xf>
    <xf numFmtId="176" fontId="1" fillId="0" borderId="0" xfId="0" applyNumberFormat="1" applyFont="1" applyFill="1" applyBorder="1" applyAlignment="1">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0" fillId="0" borderId="0" xfId="0" applyFont="1" applyFill="1" applyAlignment="1">
      <alignment/>
    </xf>
    <xf numFmtId="176" fontId="0" fillId="32" borderId="0" xfId="0" applyNumberFormat="1" applyFill="1" applyAlignment="1">
      <alignment horizontal="center"/>
    </xf>
    <xf numFmtId="176" fontId="56" fillId="0" borderId="10" xfId="0" applyNumberFormat="1" applyFont="1" applyFill="1" applyBorder="1" applyAlignment="1">
      <alignment horizontal="center" vertical="center"/>
    </xf>
    <xf numFmtId="176" fontId="56" fillId="32" borderId="10"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58" fillId="0" borderId="10" xfId="0" applyFont="1" applyFill="1" applyBorder="1" applyAlignment="1">
      <alignment vertical="center" wrapText="1"/>
    </xf>
    <xf numFmtId="176" fontId="9" fillId="0" borderId="10" xfId="0" applyNumberFormat="1" applyFont="1" applyBorder="1" applyAlignment="1">
      <alignment horizontal="center" vertical="center" wrapText="1"/>
    </xf>
    <xf numFmtId="176" fontId="10" fillId="0" borderId="10" xfId="0" applyNumberFormat="1" applyFont="1" applyBorder="1" applyAlignment="1">
      <alignment horizontal="center" vertical="center"/>
    </xf>
    <xf numFmtId="176" fontId="9" fillId="0" borderId="10" xfId="0" applyNumberFormat="1" applyFont="1" applyBorder="1" applyAlignment="1">
      <alignment horizontal="center" vertical="center"/>
    </xf>
    <xf numFmtId="0" fontId="4" fillId="33" borderId="0" xfId="0" applyFont="1" applyFill="1" applyAlignment="1">
      <alignment vertical="center"/>
    </xf>
    <xf numFmtId="0" fontId="0" fillId="0" borderId="0" xfId="0" applyAlignment="1">
      <alignment horizontal="center"/>
    </xf>
    <xf numFmtId="176" fontId="9" fillId="33"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176" fontId="1" fillId="0" borderId="10" xfId="0" applyNumberFormat="1" applyFont="1" applyFill="1" applyBorder="1" applyAlignment="1">
      <alignment horizontal="center" vertical="center"/>
    </xf>
    <xf numFmtId="176" fontId="1" fillId="33" borderId="10" xfId="0" applyNumberFormat="1" applyFont="1" applyFill="1" applyBorder="1" applyAlignment="1">
      <alignment horizontal="center" vertical="center"/>
    </xf>
    <xf numFmtId="176" fontId="9" fillId="33" borderId="10" xfId="0" applyNumberFormat="1" applyFont="1" applyFill="1" applyBorder="1" applyAlignment="1">
      <alignment horizontal="center" vertical="center"/>
    </xf>
    <xf numFmtId="0" fontId="0" fillId="0" borderId="0" xfId="0" applyFont="1" applyAlignment="1">
      <alignment horizontal="center"/>
    </xf>
    <xf numFmtId="0" fontId="0" fillId="0" borderId="0" xfId="0" applyFont="1" applyFill="1" applyAlignment="1">
      <alignment horizontal="center"/>
    </xf>
    <xf numFmtId="0" fontId="0" fillId="0" borderId="0" xfId="0" applyAlignment="1">
      <alignment/>
    </xf>
    <xf numFmtId="0" fontId="6" fillId="33" borderId="13" xfId="0" applyFont="1" applyFill="1" applyBorder="1" applyAlignment="1">
      <alignment vertical="center"/>
    </xf>
    <xf numFmtId="0" fontId="6" fillId="33" borderId="14" xfId="0" applyFont="1" applyFill="1" applyBorder="1" applyAlignment="1">
      <alignment vertical="center"/>
    </xf>
    <xf numFmtId="176" fontId="56" fillId="33" borderId="10" xfId="0" applyNumberFormat="1" applyFont="1" applyFill="1" applyBorder="1" applyAlignment="1">
      <alignment horizontal="center" vertical="center"/>
    </xf>
    <xf numFmtId="0" fontId="56" fillId="0" borderId="10" xfId="0" applyFont="1" applyFill="1" applyBorder="1" applyAlignment="1">
      <alignment horizontal="left" vertical="center" wrapText="1"/>
    </xf>
    <xf numFmtId="0" fontId="56" fillId="0" borderId="10" xfId="0" applyFont="1" applyFill="1" applyBorder="1" applyAlignment="1">
      <alignment horizontal="center" vertical="center" wrapText="1"/>
    </xf>
    <xf numFmtId="0" fontId="56" fillId="33" borderId="10" xfId="0" applyFont="1" applyFill="1" applyBorder="1" applyAlignment="1">
      <alignment horizontal="left" vertical="center" wrapText="1"/>
    </xf>
    <xf numFmtId="0" fontId="56" fillId="33" borderId="10" xfId="0" applyFont="1" applyFill="1" applyBorder="1" applyAlignment="1">
      <alignment horizontal="center" vertical="center" wrapText="1"/>
    </xf>
    <xf numFmtId="0" fontId="0" fillId="0" borderId="10" xfId="0" applyNumberFormat="1" applyFont="1" applyFill="1" applyBorder="1" applyAlignment="1">
      <alignment horizontal="left" vertical="center" wrapText="1"/>
    </xf>
    <xf numFmtId="0" fontId="0" fillId="0" borderId="10" xfId="0" applyNumberFormat="1" applyFill="1" applyBorder="1" applyAlignment="1">
      <alignment horizontal="left" vertical="center" wrapText="1"/>
    </xf>
    <xf numFmtId="0" fontId="1" fillId="32" borderId="10" xfId="0" applyFont="1" applyFill="1" applyBorder="1" applyAlignment="1">
      <alignment vertical="center" wrapText="1"/>
    </xf>
    <xf numFmtId="0" fontId="0" fillId="0" borderId="10" xfId="0" applyBorder="1" applyAlignment="1">
      <alignment vertical="center" wrapText="1"/>
    </xf>
    <xf numFmtId="0" fontId="60" fillId="0" borderId="10" xfId="0" applyFont="1" applyFill="1" applyBorder="1" applyAlignment="1">
      <alignment horizontal="left" vertical="center" wrapText="1"/>
    </xf>
    <xf numFmtId="0" fontId="61"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3" fillId="33" borderId="10" xfId="0" applyFont="1" applyFill="1" applyBorder="1" applyAlignment="1">
      <alignment horizontal="center" vertical="center" wrapText="1"/>
    </xf>
    <xf numFmtId="0" fontId="58" fillId="0" borderId="12"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48" fillId="0" borderId="0" xfId="0" applyFont="1" applyAlignment="1">
      <alignment/>
    </xf>
    <xf numFmtId="0" fontId="62" fillId="0" borderId="10" xfId="0" applyFont="1" applyFill="1" applyBorder="1" applyAlignment="1">
      <alignment horizontal="left" vertical="center" wrapText="1"/>
    </xf>
    <xf numFmtId="0" fontId="63" fillId="0" borderId="0" xfId="0" applyFont="1" applyFill="1" applyAlignment="1">
      <alignment vertical="center"/>
    </xf>
    <xf numFmtId="0" fontId="60" fillId="0" borderId="10" xfId="0" applyFont="1" applyFill="1" applyBorder="1" applyAlignment="1">
      <alignment horizontal="center" vertical="center"/>
    </xf>
    <xf numFmtId="0" fontId="1" fillId="0" borderId="10" xfId="0" applyFont="1" applyFill="1" applyBorder="1" applyAlignment="1">
      <alignment vertical="center" wrapText="1"/>
    </xf>
    <xf numFmtId="176" fontId="1" fillId="33" borderId="0" xfId="0" applyNumberFormat="1" applyFont="1" applyFill="1" applyAlignment="1">
      <alignment horizontal="center" vertical="center"/>
    </xf>
    <xf numFmtId="0" fontId="1" fillId="0" borderId="10" xfId="0" applyFont="1" applyFill="1" applyBorder="1" applyAlignment="1">
      <alignment vertical="center" wrapText="1"/>
    </xf>
    <xf numFmtId="0" fontId="9" fillId="0" borderId="10" xfId="0" applyFont="1" applyFill="1" applyBorder="1" applyAlignment="1">
      <alignment vertical="center" wrapText="1"/>
    </xf>
    <xf numFmtId="0" fontId="9" fillId="0" borderId="10" xfId="0" applyFont="1" applyFill="1" applyBorder="1" applyAlignment="1">
      <alignment horizontal="left" vertical="center" wrapText="1"/>
    </xf>
    <xf numFmtId="176" fontId="8" fillId="0" borderId="10" xfId="0" applyNumberFormat="1" applyFont="1" applyFill="1" applyBorder="1" applyAlignment="1">
      <alignment horizontal="center" vertical="center"/>
    </xf>
    <xf numFmtId="0" fontId="8" fillId="33"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176" fontId="15" fillId="0" borderId="10" xfId="0" applyNumberFormat="1" applyFont="1" applyFill="1" applyBorder="1" applyAlignment="1">
      <alignment horizontal="center" vertical="center" wrapText="1"/>
    </xf>
    <xf numFmtId="0" fontId="60" fillId="0" borderId="10" xfId="0" applyFont="1" applyFill="1" applyBorder="1" applyAlignment="1">
      <alignment horizontal="left" vertical="center" wrapText="1"/>
    </xf>
    <xf numFmtId="176" fontId="60" fillId="0" borderId="10" xfId="0" applyNumberFormat="1" applyFont="1" applyFill="1" applyBorder="1" applyAlignment="1">
      <alignment horizontal="center" vertical="center"/>
    </xf>
    <xf numFmtId="176" fontId="60" fillId="32" borderId="10" xfId="0" applyNumberFormat="1" applyFont="1" applyFill="1" applyBorder="1" applyAlignment="1">
      <alignment horizontal="center" vertical="center"/>
    </xf>
    <xf numFmtId="0" fontId="8" fillId="0" borderId="10" xfId="0" applyFont="1" applyFill="1" applyBorder="1" applyAlignment="1">
      <alignment horizontal="center" vertical="center" wrapText="1"/>
    </xf>
    <xf numFmtId="0" fontId="60" fillId="0" borderId="0" xfId="0" applyFont="1" applyAlignment="1">
      <alignment/>
    </xf>
    <xf numFmtId="0" fontId="9" fillId="0" borderId="10" xfId="0" applyFont="1" applyFill="1" applyBorder="1" applyAlignment="1">
      <alignment horizontal="center" vertical="center" wrapText="1"/>
    </xf>
    <xf numFmtId="176" fontId="8" fillId="0" borderId="10" xfId="0" applyNumberFormat="1" applyFont="1" applyFill="1" applyBorder="1" applyAlignment="1">
      <alignment horizontal="center" vertical="center" wrapText="1"/>
    </xf>
    <xf numFmtId="176" fontId="64" fillId="0" borderId="10" xfId="0" applyNumberFormat="1" applyFont="1" applyBorder="1" applyAlignment="1">
      <alignment horizontal="center" vertical="center" wrapText="1"/>
    </xf>
    <xf numFmtId="0" fontId="5" fillId="33" borderId="12" xfId="0" applyFont="1" applyFill="1" applyBorder="1" applyAlignment="1">
      <alignment vertical="center"/>
    </xf>
    <xf numFmtId="0" fontId="1" fillId="33" borderId="11" xfId="0" applyFont="1" applyFill="1" applyBorder="1" applyAlignment="1">
      <alignment horizontal="left" vertical="center"/>
    </xf>
    <xf numFmtId="0" fontId="4" fillId="33" borderId="11" xfId="0" applyFont="1" applyFill="1" applyBorder="1" applyAlignment="1">
      <alignment horizontal="left" vertical="center"/>
    </xf>
    <xf numFmtId="0" fontId="1" fillId="33" borderId="0" xfId="0" applyFont="1" applyFill="1" applyBorder="1" applyAlignment="1">
      <alignment horizontal="left" vertical="center"/>
    </xf>
    <xf numFmtId="0" fontId="4" fillId="33" borderId="0" xfId="0" applyFont="1" applyFill="1" applyBorder="1" applyAlignment="1">
      <alignment horizontal="left" vertical="center"/>
    </xf>
    <xf numFmtId="0" fontId="1" fillId="33" borderId="11" xfId="0" applyFont="1" applyFill="1" applyBorder="1" applyAlignment="1">
      <alignment horizontal="center" vertical="center"/>
    </xf>
    <xf numFmtId="0" fontId="1" fillId="33" borderId="0" xfId="0" applyFont="1" applyFill="1" applyBorder="1" applyAlignment="1">
      <alignment horizontal="center" vertical="center"/>
    </xf>
    <xf numFmtId="0" fontId="58" fillId="33" borderId="12" xfId="0" applyFont="1" applyFill="1" applyBorder="1" applyAlignment="1">
      <alignment vertical="center" wrapText="1"/>
    </xf>
    <xf numFmtId="0" fontId="4" fillId="33" borderId="14" xfId="0" applyFont="1" applyFill="1" applyBorder="1" applyAlignment="1">
      <alignment vertical="center" wrapText="1"/>
    </xf>
    <xf numFmtId="0" fontId="6" fillId="33" borderId="12"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14" xfId="0" applyFont="1" applyFill="1" applyBorder="1" applyAlignment="1">
      <alignment horizontal="left" vertical="center"/>
    </xf>
    <xf numFmtId="0" fontId="0" fillId="0" borderId="12" xfId="0" applyNumberFormat="1" applyFont="1" applyFill="1" applyBorder="1" applyAlignment="1">
      <alignment vertical="center" wrapText="1"/>
    </xf>
    <xf numFmtId="0" fontId="0" fillId="0" borderId="14" xfId="0" applyNumberFormat="1" applyFont="1" applyFill="1" applyBorder="1" applyAlignment="1">
      <alignment vertical="center" wrapText="1"/>
    </xf>
    <xf numFmtId="0" fontId="56" fillId="33" borderId="12" xfId="0" applyFont="1" applyFill="1" applyBorder="1" applyAlignment="1">
      <alignment vertical="center" wrapText="1"/>
    </xf>
    <xf numFmtId="0" fontId="56" fillId="33" borderId="14" xfId="0" applyFont="1" applyFill="1" applyBorder="1" applyAlignment="1">
      <alignment vertical="center" wrapText="1"/>
    </xf>
    <xf numFmtId="0" fontId="56" fillId="0" borderId="12" xfId="0" applyFont="1" applyFill="1" applyBorder="1" applyAlignment="1">
      <alignment vertical="center" wrapText="1"/>
    </xf>
    <xf numFmtId="0" fontId="56" fillId="0" borderId="14" xfId="0" applyFont="1" applyFill="1" applyBorder="1" applyAlignment="1">
      <alignment vertical="center" wrapText="1"/>
    </xf>
    <xf numFmtId="0" fontId="65" fillId="0" borderId="0" xfId="0" applyFont="1" applyAlignment="1">
      <alignment horizontal="left" vertical="center"/>
    </xf>
    <xf numFmtId="0" fontId="2" fillId="33" borderId="0" xfId="0" applyFont="1" applyFill="1" applyBorder="1" applyAlignment="1">
      <alignment horizontal="center" vertical="center" wrapText="1"/>
    </xf>
    <xf numFmtId="0" fontId="2" fillId="33" borderId="0" xfId="0" applyFont="1" applyFill="1" applyBorder="1" applyAlignment="1">
      <alignment horizontal="center" vertical="center"/>
    </xf>
    <xf numFmtId="0" fontId="3" fillId="33" borderId="12"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2"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1" fillId="0" borderId="12"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1" fillId="33" borderId="12"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3" fillId="33" borderId="10" xfId="0" applyFont="1" applyFill="1" applyBorder="1" applyAlignment="1">
      <alignment horizontal="center" vertical="center"/>
    </xf>
    <xf numFmtId="0" fontId="4" fillId="33" borderId="10" xfId="0" applyFont="1" applyFill="1" applyBorder="1" applyAlignment="1">
      <alignment horizontal="center" vertical="center"/>
    </xf>
    <xf numFmtId="0" fontId="5" fillId="33" borderId="10" xfId="0" applyFont="1" applyFill="1" applyBorder="1" applyAlignment="1">
      <alignment horizontal="left" vertical="center"/>
    </xf>
    <xf numFmtId="0" fontId="6" fillId="33" borderId="10" xfId="0" applyFont="1" applyFill="1" applyBorder="1" applyAlignment="1">
      <alignment horizontal="left" vertical="center"/>
    </xf>
    <xf numFmtId="0" fontId="5" fillId="33" borderId="12" xfId="0" applyFont="1" applyFill="1" applyBorder="1" applyAlignment="1">
      <alignment horizontal="left" vertical="center"/>
    </xf>
    <xf numFmtId="0" fontId="1" fillId="33" borderId="12" xfId="0" applyFont="1" applyFill="1" applyBorder="1" applyAlignment="1">
      <alignment vertical="center" wrapText="1"/>
    </xf>
    <xf numFmtId="0" fontId="1" fillId="33" borderId="14" xfId="0" applyFont="1" applyFill="1" applyBorder="1" applyAlignment="1">
      <alignment horizontal="left" vertical="center" wrapText="1"/>
    </xf>
    <xf numFmtId="0" fontId="5" fillId="33" borderId="12" xfId="0" applyFont="1" applyFill="1" applyBorder="1" applyAlignment="1">
      <alignment horizontal="left" vertical="center"/>
    </xf>
    <xf numFmtId="0" fontId="9" fillId="33" borderId="12" xfId="0" applyFont="1" applyFill="1" applyBorder="1" applyAlignment="1">
      <alignment horizontal="left" vertical="center" wrapText="1"/>
    </xf>
    <xf numFmtId="0" fontId="9" fillId="33" borderId="14" xfId="0" applyFont="1" applyFill="1" applyBorder="1" applyAlignment="1">
      <alignment horizontal="left" vertical="center" wrapText="1"/>
    </xf>
    <xf numFmtId="0" fontId="58" fillId="0" borderId="12" xfId="0" applyFont="1" applyFill="1" applyBorder="1" applyAlignment="1">
      <alignment horizontal="left" vertical="center" wrapText="1"/>
    </xf>
    <xf numFmtId="0" fontId="58" fillId="0" borderId="14" xfId="0" applyFont="1" applyFill="1" applyBorder="1" applyAlignment="1">
      <alignment horizontal="left" vertical="center" wrapText="1"/>
    </xf>
    <xf numFmtId="0" fontId="61" fillId="0" borderId="12" xfId="0" applyFont="1" applyFill="1" applyBorder="1" applyAlignment="1">
      <alignment vertical="center" wrapText="1"/>
    </xf>
    <xf numFmtId="0" fontId="61" fillId="0" borderId="14" xfId="0" applyFont="1" applyFill="1" applyBorder="1" applyAlignment="1">
      <alignment vertical="center" wrapText="1"/>
    </xf>
    <xf numFmtId="0" fontId="61" fillId="0" borderId="12" xfId="0" applyFont="1" applyFill="1" applyBorder="1" applyAlignment="1">
      <alignment horizontal="left" vertical="center" wrapText="1"/>
    </xf>
    <xf numFmtId="0" fontId="61" fillId="0" borderId="14" xfId="0" applyFont="1" applyFill="1" applyBorder="1" applyAlignment="1">
      <alignment horizontal="left" vertical="center" wrapText="1"/>
    </xf>
    <xf numFmtId="0" fontId="60" fillId="0" borderId="12" xfId="0" applyFont="1" applyFill="1" applyBorder="1" applyAlignment="1">
      <alignment vertical="center" wrapText="1"/>
    </xf>
    <xf numFmtId="0" fontId="60" fillId="0" borderId="14" xfId="0" applyFont="1" applyFill="1" applyBorder="1" applyAlignment="1">
      <alignment vertical="center" wrapText="1"/>
    </xf>
    <xf numFmtId="0" fontId="56" fillId="0" borderId="14" xfId="0" applyFont="1" applyFill="1" applyBorder="1" applyAlignment="1">
      <alignment horizontal="left" vertical="center" wrapText="1"/>
    </xf>
    <xf numFmtId="0" fontId="60" fillId="0" borderId="12" xfId="0" applyFont="1" applyFill="1" applyBorder="1" applyAlignment="1">
      <alignment horizontal="left" vertical="center" wrapText="1"/>
    </xf>
    <xf numFmtId="0" fontId="60" fillId="0" borderId="14" xfId="0" applyFont="1" applyFill="1" applyBorder="1" applyAlignment="1">
      <alignment horizontal="left" vertical="center" wrapText="1"/>
    </xf>
    <xf numFmtId="0" fontId="5" fillId="0" borderId="10" xfId="0" applyFont="1" applyFill="1" applyBorder="1" applyAlignment="1">
      <alignment horizontal="left" vertical="center"/>
    </xf>
    <xf numFmtId="0" fontId="6" fillId="0" borderId="10" xfId="0" applyFont="1" applyFill="1" applyBorder="1" applyAlignment="1">
      <alignment horizontal="left" vertical="center"/>
    </xf>
    <xf numFmtId="0" fontId="6" fillId="0" borderId="12" xfId="0" applyFont="1" applyFill="1" applyBorder="1" applyAlignment="1">
      <alignment horizontal="left" vertical="center"/>
    </xf>
    <xf numFmtId="0" fontId="6" fillId="0" borderId="13" xfId="0" applyFont="1" applyFill="1" applyBorder="1" applyAlignment="1">
      <alignment horizontal="left" vertical="center"/>
    </xf>
    <xf numFmtId="0" fontId="1" fillId="0" borderId="11" xfId="0" applyFont="1" applyFill="1" applyBorder="1" applyAlignment="1">
      <alignment horizontal="left" vertical="center"/>
    </xf>
    <xf numFmtId="0" fontId="4" fillId="0" borderId="11" xfId="0" applyFont="1" applyFill="1" applyBorder="1" applyAlignment="1">
      <alignment horizontal="left" vertical="center"/>
    </xf>
    <xf numFmtId="0" fontId="1" fillId="0" borderId="0" xfId="0" applyFont="1" applyFill="1" applyBorder="1" applyAlignment="1">
      <alignment horizontal="left" vertical="center"/>
    </xf>
    <xf numFmtId="0" fontId="4" fillId="0" borderId="0" xfId="0" applyFont="1" applyFill="1" applyBorder="1" applyAlignment="1">
      <alignment horizontal="lef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3"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5" fillId="0" borderId="12" xfId="0" applyFont="1" applyFill="1" applyBorder="1" applyAlignment="1">
      <alignment horizontal="left" vertical="center"/>
    </xf>
    <xf numFmtId="0" fontId="10" fillId="0" borderId="10" xfId="0" applyFont="1" applyFill="1" applyBorder="1" applyAlignment="1">
      <alignment horizontal="left" vertical="center"/>
    </xf>
    <xf numFmtId="0" fontId="15" fillId="0" borderId="10" xfId="0" applyFont="1" applyFill="1" applyBorder="1" applyAlignment="1">
      <alignment horizontal="left" vertical="center"/>
    </xf>
    <xf numFmtId="0" fontId="58" fillId="33" borderId="12" xfId="0" applyFont="1" applyFill="1" applyBorder="1" applyAlignment="1">
      <alignment horizontal="left" vertical="center" wrapText="1"/>
    </xf>
    <xf numFmtId="0" fontId="58" fillId="33" borderId="14" xfId="0" applyFont="1" applyFill="1" applyBorder="1" applyAlignment="1">
      <alignment horizontal="left" vertical="center" wrapText="1"/>
    </xf>
    <xf numFmtId="0" fontId="66" fillId="33" borderId="12" xfId="0" applyFont="1" applyFill="1" applyBorder="1" applyAlignment="1">
      <alignment horizontal="left" vertical="center" wrapText="1"/>
    </xf>
    <xf numFmtId="0" fontId="59" fillId="33" borderId="12" xfId="0" applyFont="1" applyFill="1" applyBorder="1" applyAlignment="1">
      <alignment horizontal="center" vertical="center" wrapText="1"/>
    </xf>
    <xf numFmtId="0" fontId="0" fillId="0" borderId="12" xfId="0" applyFont="1" applyBorder="1" applyAlignment="1">
      <alignment horizontal="left" vertical="center" wrapText="1"/>
    </xf>
    <xf numFmtId="0" fontId="0" fillId="0" borderId="14" xfId="0" applyFont="1" applyBorder="1" applyAlignment="1">
      <alignment horizontal="left" vertical="center" wrapText="1"/>
    </xf>
    <xf numFmtId="0" fontId="5" fillId="33" borderId="13" xfId="0" applyFont="1" applyFill="1" applyBorder="1" applyAlignment="1">
      <alignment horizontal="left" vertical="center"/>
    </xf>
    <xf numFmtId="0" fontId="5" fillId="33" borderId="14" xfId="0" applyFont="1" applyFill="1" applyBorder="1" applyAlignment="1">
      <alignment horizontal="left" vertical="center"/>
    </xf>
    <xf numFmtId="0" fontId="4" fillId="33" borderId="12" xfId="0" applyFont="1" applyFill="1" applyBorder="1" applyAlignment="1">
      <alignment horizontal="left" vertical="center" wrapText="1"/>
    </xf>
    <xf numFmtId="0" fontId="7" fillId="33" borderId="0" xfId="0" applyFont="1" applyFill="1" applyBorder="1" applyAlignment="1">
      <alignment horizontal="center" vertical="center" wrapText="1"/>
    </xf>
    <xf numFmtId="0" fontId="7" fillId="33" borderId="0" xfId="0" applyFont="1" applyFill="1" applyBorder="1" applyAlignment="1">
      <alignment horizontal="center" vertical="center"/>
    </xf>
    <xf numFmtId="0" fontId="3" fillId="33" borderId="12" xfId="0" applyFont="1" applyFill="1" applyBorder="1" applyAlignment="1">
      <alignment horizontal="center" vertical="center" wrapText="1"/>
    </xf>
    <xf numFmtId="0" fontId="56" fillId="33" borderId="12" xfId="0" applyFont="1" applyFill="1" applyBorder="1" applyAlignment="1">
      <alignment horizontal="left" vertical="center" wrapText="1"/>
    </xf>
    <xf numFmtId="0" fontId="56" fillId="33" borderId="14" xfId="0" applyFont="1" applyFill="1" applyBorder="1" applyAlignment="1">
      <alignment horizontal="left" vertical="center" wrapText="1"/>
    </xf>
    <xf numFmtId="0" fontId="56" fillId="0" borderId="12" xfId="0" applyFont="1" applyFill="1" applyBorder="1" applyAlignment="1">
      <alignment horizontal="left" vertical="center" wrapText="1"/>
    </xf>
    <xf numFmtId="0" fontId="55" fillId="0" borderId="12" xfId="0" applyFont="1" applyBorder="1" applyAlignment="1">
      <alignment horizontal="left" vertical="center" wrapText="1"/>
    </xf>
    <xf numFmtId="0" fontId="55" fillId="0" borderId="13" xfId="0" applyFont="1" applyBorder="1" applyAlignment="1">
      <alignment horizontal="left" vertical="center" wrapText="1"/>
    </xf>
    <xf numFmtId="0" fontId="55" fillId="0" borderId="14" xfId="0" applyFont="1" applyBorder="1" applyAlignment="1">
      <alignment horizontal="left" vertical="center" wrapText="1"/>
    </xf>
    <xf numFmtId="0" fontId="54" fillId="0" borderId="11" xfId="0" applyFont="1" applyBorder="1" applyAlignment="1">
      <alignment horizontal="left" vertical="center" wrapText="1"/>
    </xf>
    <xf numFmtId="0" fontId="54" fillId="0" borderId="0" xfId="0" applyFont="1" applyBorder="1" applyAlignment="1">
      <alignment horizontal="left" vertical="center" wrapText="1"/>
    </xf>
    <xf numFmtId="0" fontId="67" fillId="0" borderId="0" xfId="0" applyFont="1" applyAlignment="1">
      <alignment horizontal="center" vertical="center"/>
    </xf>
    <xf numFmtId="0" fontId="55" fillId="0" borderId="10" xfId="0" applyFont="1" applyBorder="1" applyAlignment="1">
      <alignment horizontal="center" vertical="center" wrapText="1"/>
    </xf>
    <xf numFmtId="0" fontId="55" fillId="0" borderId="12" xfId="0" applyFont="1" applyFill="1" applyBorder="1" applyAlignment="1">
      <alignment horizontal="left" vertical="center" wrapText="1"/>
    </xf>
    <xf numFmtId="0" fontId="55" fillId="0" borderId="13" xfId="0" applyFont="1" applyFill="1" applyBorder="1" applyAlignment="1">
      <alignment horizontal="left" vertical="center" wrapText="1"/>
    </xf>
    <xf numFmtId="0" fontId="55" fillId="0" borderId="14" xfId="0" applyFont="1" applyFill="1" applyBorder="1" applyAlignment="1">
      <alignment horizontal="left" vertical="center" wrapText="1"/>
    </xf>
    <xf numFmtId="0" fontId="57" fillId="0" borderId="10" xfId="0" applyFont="1" applyBorder="1" applyAlignment="1">
      <alignment horizontal="left"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常规 5"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一般 2" xfId="66"/>
    <cellStyle name="Followed Hyperlink" xfId="67"/>
    <cellStyle name="注释" xfId="68"/>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26"/>
  <sheetViews>
    <sheetView zoomScalePageLayoutView="0" workbookViewId="0" topLeftCell="A1">
      <selection activeCell="C9" sqref="C9:D9"/>
    </sheetView>
  </sheetViews>
  <sheetFormatPr defaultColWidth="9.140625" defaultRowHeight="15"/>
  <cols>
    <col min="1" max="1" width="4.57421875" style="0" customWidth="1"/>
    <col min="2" max="2" width="18.00390625" style="0" customWidth="1"/>
    <col min="3" max="3" width="38.140625" style="109" customWidth="1"/>
    <col min="4" max="4" width="38.421875" style="109" customWidth="1"/>
    <col min="5" max="5" width="10.421875" style="59" customWidth="1"/>
    <col min="6" max="6" width="7.28125" style="0" customWidth="1"/>
  </cols>
  <sheetData>
    <row r="1" spans="1:2" ht="24" customHeight="1">
      <c r="A1" s="166" t="s">
        <v>337</v>
      </c>
      <c r="B1" s="166"/>
    </row>
    <row r="2" spans="1:6" ht="39.75" customHeight="1">
      <c r="A2" s="167" t="s">
        <v>338</v>
      </c>
      <c r="B2" s="168"/>
      <c r="C2" s="168"/>
      <c r="D2" s="168"/>
      <c r="E2" s="168"/>
      <c r="F2" s="168"/>
    </row>
    <row r="3" spans="1:6" s="1" customFormat="1" ht="27">
      <c r="A3" s="169" t="s">
        <v>1</v>
      </c>
      <c r="B3" s="170"/>
      <c r="C3" s="171" t="s">
        <v>2</v>
      </c>
      <c r="D3" s="172"/>
      <c r="E3" s="5" t="s">
        <v>317</v>
      </c>
      <c r="F3" s="6" t="s">
        <v>3</v>
      </c>
    </row>
    <row r="4" spans="1:6" s="1" customFormat="1" ht="15">
      <c r="A4" s="148" t="s">
        <v>324</v>
      </c>
      <c r="B4" s="110"/>
      <c r="C4" s="110"/>
      <c r="D4" s="111"/>
      <c r="E4" s="7">
        <f>SUM(E5:E6)</f>
        <v>846</v>
      </c>
      <c r="F4" s="8"/>
    </row>
    <row r="5" spans="1:6" s="1" customFormat="1" ht="15">
      <c r="A5" s="103">
        <v>1</v>
      </c>
      <c r="B5" s="71" t="s">
        <v>7</v>
      </c>
      <c r="C5" s="173" t="s">
        <v>8</v>
      </c>
      <c r="D5" s="174"/>
      <c r="E5" s="92">
        <v>471</v>
      </c>
      <c r="F5" s="8"/>
    </row>
    <row r="6" spans="1:6" s="1" customFormat="1" ht="15">
      <c r="A6" s="9">
        <v>2</v>
      </c>
      <c r="B6" s="44" t="s">
        <v>5</v>
      </c>
      <c r="C6" s="175" t="s">
        <v>6</v>
      </c>
      <c r="D6" s="176"/>
      <c r="E6" s="112">
        <v>375</v>
      </c>
      <c r="F6" s="8"/>
    </row>
    <row r="7" spans="1:6" s="1" customFormat="1" ht="15">
      <c r="A7" s="148" t="s">
        <v>325</v>
      </c>
      <c r="B7" s="110"/>
      <c r="C7" s="110"/>
      <c r="D7" s="111"/>
      <c r="E7" s="7">
        <f>SUM(E8:E15)</f>
        <v>4367</v>
      </c>
      <c r="F7" s="8"/>
    </row>
    <row r="8" spans="1:6" s="90" customFormat="1" ht="36.75" customHeight="1">
      <c r="A8" s="41">
        <v>1</v>
      </c>
      <c r="B8" s="113" t="s">
        <v>10</v>
      </c>
      <c r="C8" s="164" t="s">
        <v>303</v>
      </c>
      <c r="D8" s="165"/>
      <c r="E8" s="92">
        <v>983</v>
      </c>
      <c r="F8" s="114"/>
    </row>
    <row r="9" spans="1:6" s="90" customFormat="1" ht="36.75" customHeight="1">
      <c r="A9" s="38">
        <v>2</v>
      </c>
      <c r="B9" s="115" t="s">
        <v>12</v>
      </c>
      <c r="C9" s="162" t="s">
        <v>13</v>
      </c>
      <c r="D9" s="163"/>
      <c r="E9" s="92">
        <v>1474</v>
      </c>
      <c r="F9" s="116" t="s">
        <v>14</v>
      </c>
    </row>
    <row r="10" spans="1:6" s="1" customFormat="1" ht="27">
      <c r="A10" s="41">
        <v>3</v>
      </c>
      <c r="B10" s="115" t="s">
        <v>11</v>
      </c>
      <c r="C10" s="162" t="s">
        <v>304</v>
      </c>
      <c r="D10" s="163"/>
      <c r="E10" s="92">
        <v>1000</v>
      </c>
      <c r="F10" s="116"/>
    </row>
    <row r="11" spans="1:6" s="1" customFormat="1" ht="27">
      <c r="A11" s="38">
        <v>4</v>
      </c>
      <c r="B11" s="115" t="s">
        <v>15</v>
      </c>
      <c r="C11" s="162" t="s">
        <v>16</v>
      </c>
      <c r="D11" s="163"/>
      <c r="E11" s="92">
        <v>300</v>
      </c>
      <c r="F11" s="116"/>
    </row>
    <row r="12" spans="1:6" s="1" customFormat="1" ht="13.5">
      <c r="A12" s="41">
        <v>5</v>
      </c>
      <c r="B12" s="113" t="s">
        <v>23</v>
      </c>
      <c r="C12" s="164" t="s">
        <v>24</v>
      </c>
      <c r="D12" s="165"/>
      <c r="E12" s="92">
        <v>240</v>
      </c>
      <c r="F12" s="116"/>
    </row>
    <row r="13" spans="1:6" s="1" customFormat="1" ht="64.5" customHeight="1">
      <c r="A13" s="38">
        <v>6</v>
      </c>
      <c r="B13" s="115" t="s">
        <v>17</v>
      </c>
      <c r="C13" s="162" t="s">
        <v>18</v>
      </c>
      <c r="D13" s="163"/>
      <c r="E13" s="92">
        <v>190</v>
      </c>
      <c r="F13" s="116"/>
    </row>
    <row r="14" spans="1:6" s="90" customFormat="1" ht="13.5">
      <c r="A14" s="41">
        <v>7</v>
      </c>
      <c r="B14" s="113" t="s">
        <v>19</v>
      </c>
      <c r="C14" s="164" t="s">
        <v>20</v>
      </c>
      <c r="D14" s="165"/>
      <c r="E14" s="92">
        <v>80</v>
      </c>
      <c r="F14" s="114"/>
    </row>
    <row r="15" spans="1:6" s="1" customFormat="1" ht="13.5">
      <c r="A15" s="38">
        <v>8</v>
      </c>
      <c r="B15" s="115" t="s">
        <v>21</v>
      </c>
      <c r="C15" s="162" t="s">
        <v>22</v>
      </c>
      <c r="D15" s="163"/>
      <c r="E15" s="92">
        <v>100</v>
      </c>
      <c r="F15" s="116"/>
    </row>
    <row r="16" spans="1:6" s="1" customFormat="1" ht="15">
      <c r="A16" s="148" t="s">
        <v>333</v>
      </c>
      <c r="B16" s="110"/>
      <c r="C16" s="110"/>
      <c r="D16" s="111"/>
      <c r="E16" s="7">
        <f>SUM(E17:E23)</f>
        <v>1831</v>
      </c>
      <c r="F16" s="8"/>
    </row>
    <row r="17" spans="1:6" s="1" customFormat="1" ht="27">
      <c r="A17" s="9">
        <v>1</v>
      </c>
      <c r="B17" s="118" t="s">
        <v>31</v>
      </c>
      <c r="C17" s="160" t="s">
        <v>32</v>
      </c>
      <c r="D17" s="161"/>
      <c r="E17" s="11">
        <v>1004</v>
      </c>
      <c r="F17" s="8"/>
    </row>
    <row r="18" spans="1:6" s="1" customFormat="1" ht="27">
      <c r="A18" s="9">
        <v>2</v>
      </c>
      <c r="B18" s="61" t="s">
        <v>27</v>
      </c>
      <c r="C18" s="155" t="s">
        <v>28</v>
      </c>
      <c r="D18" s="156"/>
      <c r="E18" s="11">
        <v>290</v>
      </c>
      <c r="F18" s="8"/>
    </row>
    <row r="19" spans="1:6" s="1" customFormat="1" ht="40.5">
      <c r="A19" s="9">
        <v>3</v>
      </c>
      <c r="B19" s="61" t="s">
        <v>29</v>
      </c>
      <c r="C19" s="155" t="s">
        <v>30</v>
      </c>
      <c r="D19" s="156"/>
      <c r="E19" s="11">
        <v>160</v>
      </c>
      <c r="F19" s="8"/>
    </row>
    <row r="20" spans="1:6" s="1" customFormat="1" ht="27">
      <c r="A20" s="9">
        <v>4</v>
      </c>
      <c r="B20" s="117" t="s">
        <v>25</v>
      </c>
      <c r="C20" s="160" t="s">
        <v>26</v>
      </c>
      <c r="D20" s="161"/>
      <c r="E20" s="11">
        <v>142</v>
      </c>
      <c r="F20" s="8"/>
    </row>
    <row r="21" spans="1:6" s="1" customFormat="1" ht="15">
      <c r="A21" s="9">
        <v>5</v>
      </c>
      <c r="B21" s="61" t="s">
        <v>35</v>
      </c>
      <c r="C21" s="155" t="s">
        <v>36</v>
      </c>
      <c r="D21" s="156"/>
      <c r="E21" s="43">
        <v>60</v>
      </c>
      <c r="F21" s="8"/>
    </row>
    <row r="22" spans="1:6" s="1" customFormat="1" ht="27">
      <c r="A22" s="9">
        <v>6</v>
      </c>
      <c r="B22" s="61" t="s">
        <v>37</v>
      </c>
      <c r="C22" s="155" t="s">
        <v>38</v>
      </c>
      <c r="D22" s="156"/>
      <c r="E22" s="43">
        <v>100</v>
      </c>
      <c r="F22" s="8"/>
    </row>
    <row r="23" spans="1:6" s="1" customFormat="1" ht="40.5">
      <c r="A23" s="9">
        <v>7</v>
      </c>
      <c r="B23" s="61" t="s">
        <v>33</v>
      </c>
      <c r="C23" s="155" t="s">
        <v>34</v>
      </c>
      <c r="D23" s="156"/>
      <c r="E23" s="11">
        <v>75</v>
      </c>
      <c r="F23" s="8"/>
    </row>
    <row r="24" spans="1:6" s="1" customFormat="1" ht="15">
      <c r="A24" s="157" t="s">
        <v>39</v>
      </c>
      <c r="B24" s="158"/>
      <c r="C24" s="158"/>
      <c r="D24" s="159"/>
      <c r="E24" s="13">
        <f>E16+E7+E4</f>
        <v>7044</v>
      </c>
      <c r="F24" s="15"/>
    </row>
    <row r="25" spans="1:6" s="1" customFormat="1" ht="15" hidden="1">
      <c r="A25" s="149" t="s">
        <v>40</v>
      </c>
      <c r="B25" s="150"/>
      <c r="C25" s="46" t="s">
        <v>41</v>
      </c>
      <c r="D25" s="153" t="s">
        <v>42</v>
      </c>
      <c r="E25" s="153"/>
      <c r="F25" s="153"/>
    </row>
    <row r="26" spans="1:6" s="1" customFormat="1" ht="15" hidden="1">
      <c r="A26" s="151" t="s">
        <v>43</v>
      </c>
      <c r="B26" s="152"/>
      <c r="C26" s="48" t="s">
        <v>44</v>
      </c>
      <c r="D26" s="154"/>
      <c r="E26" s="154"/>
      <c r="F26" s="154"/>
    </row>
  </sheetData>
  <sheetProtection/>
  <mergeCells count="25">
    <mergeCell ref="C9:D9"/>
    <mergeCell ref="C12:D12"/>
    <mergeCell ref="C10:D10"/>
    <mergeCell ref="C17:D17"/>
    <mergeCell ref="C18:D18"/>
    <mergeCell ref="C6:D6"/>
    <mergeCell ref="C8:D8"/>
    <mergeCell ref="C19:D19"/>
    <mergeCell ref="C11:D11"/>
    <mergeCell ref="C13:D13"/>
    <mergeCell ref="C14:D14"/>
    <mergeCell ref="C15:D15"/>
    <mergeCell ref="A1:B1"/>
    <mergeCell ref="A2:F2"/>
    <mergeCell ref="A3:B3"/>
    <mergeCell ref="C3:D3"/>
    <mergeCell ref="C5:D5"/>
    <mergeCell ref="A25:B25"/>
    <mergeCell ref="A26:B26"/>
    <mergeCell ref="D25:F26"/>
    <mergeCell ref="C23:D23"/>
    <mergeCell ref="A24:D24"/>
    <mergeCell ref="C20:D20"/>
    <mergeCell ref="C21:D21"/>
    <mergeCell ref="C22:D22"/>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E23"/>
  <sheetViews>
    <sheetView zoomScalePageLayoutView="0" workbookViewId="0" topLeftCell="A1">
      <selection activeCell="C9" sqref="C9"/>
    </sheetView>
  </sheetViews>
  <sheetFormatPr defaultColWidth="8.8515625" defaultRowHeight="15"/>
  <cols>
    <col min="1" max="1" width="5.421875" style="23" customWidth="1"/>
    <col min="2" max="2" width="16.00390625" style="23" customWidth="1"/>
    <col min="3" max="3" width="82.421875" style="23" customWidth="1"/>
    <col min="4" max="4" width="10.140625" style="24" customWidth="1"/>
    <col min="5" max="5" width="5.00390625" style="23" customWidth="1"/>
    <col min="6" max="6" width="8.8515625" style="23" bestFit="1" customWidth="1"/>
    <col min="7" max="16384" width="8.8515625" style="23" customWidth="1"/>
  </cols>
  <sheetData>
    <row r="1" spans="1:5" ht="39.75" customHeight="1">
      <c r="A1" s="233" t="s">
        <v>347</v>
      </c>
      <c r="B1" s="233"/>
      <c r="C1" s="233"/>
      <c r="D1" s="233"/>
      <c r="E1" s="233"/>
    </row>
    <row r="2" spans="1:5" ht="30" customHeight="1">
      <c r="A2" s="234" t="s">
        <v>256</v>
      </c>
      <c r="B2" s="234"/>
      <c r="C2" s="25" t="s">
        <v>257</v>
      </c>
      <c r="D2" s="147" t="s">
        <v>318</v>
      </c>
      <c r="E2" s="25" t="s">
        <v>258</v>
      </c>
    </row>
    <row r="3" spans="1:5" ht="18" customHeight="1">
      <c r="A3" s="228" t="s">
        <v>198</v>
      </c>
      <c r="B3" s="229"/>
      <c r="C3" s="230"/>
      <c r="D3" s="26">
        <f>SUM(D4:D9)</f>
        <v>1479</v>
      </c>
      <c r="E3" s="27"/>
    </row>
    <row r="4" spans="1:5" ht="34.5" customHeight="1">
      <c r="A4" s="28">
        <v>1</v>
      </c>
      <c r="B4" s="27" t="s">
        <v>262</v>
      </c>
      <c r="C4" s="27" t="s">
        <v>263</v>
      </c>
      <c r="D4" s="29">
        <v>700</v>
      </c>
      <c r="E4" s="27"/>
    </row>
    <row r="5" spans="1:5" ht="30" customHeight="1">
      <c r="A5" s="28">
        <v>2</v>
      </c>
      <c r="B5" s="27" t="s">
        <v>214</v>
      </c>
      <c r="C5" s="27" t="s">
        <v>259</v>
      </c>
      <c r="D5" s="29">
        <v>312</v>
      </c>
      <c r="E5" s="27"/>
    </row>
    <row r="6" spans="1:5" ht="30" customHeight="1">
      <c r="A6" s="28">
        <v>3</v>
      </c>
      <c r="B6" s="138" t="s">
        <v>329</v>
      </c>
      <c r="C6" s="138" t="s">
        <v>330</v>
      </c>
      <c r="D6" s="146">
        <v>255</v>
      </c>
      <c r="E6" s="27"/>
    </row>
    <row r="7" spans="1:5" ht="30" customHeight="1">
      <c r="A7" s="28">
        <v>4</v>
      </c>
      <c r="B7" s="138" t="s">
        <v>331</v>
      </c>
      <c r="C7" s="138" t="s">
        <v>332</v>
      </c>
      <c r="D7" s="146">
        <v>87</v>
      </c>
      <c r="E7" s="27"/>
    </row>
    <row r="8" spans="1:5" ht="30" customHeight="1">
      <c r="A8" s="28">
        <v>5</v>
      </c>
      <c r="B8" s="27" t="s">
        <v>264</v>
      </c>
      <c r="C8" s="30" t="s">
        <v>265</v>
      </c>
      <c r="D8" s="29">
        <v>65</v>
      </c>
      <c r="E8" s="27"/>
    </row>
    <row r="9" spans="1:5" ht="30" customHeight="1">
      <c r="A9" s="28">
        <v>6</v>
      </c>
      <c r="B9" s="27" t="s">
        <v>260</v>
      </c>
      <c r="C9" s="27" t="s">
        <v>261</v>
      </c>
      <c r="D9" s="29">
        <v>60</v>
      </c>
      <c r="E9" s="27"/>
    </row>
    <row r="10" spans="1:5" ht="15" customHeight="1">
      <c r="A10" s="235" t="s">
        <v>204</v>
      </c>
      <c r="B10" s="236"/>
      <c r="C10" s="237"/>
      <c r="D10" s="34">
        <f>D11+D12+D13</f>
        <v>2000</v>
      </c>
      <c r="E10" s="27"/>
    </row>
    <row r="11" spans="1:5" ht="63" customHeight="1">
      <c r="A11" s="31">
        <v>1</v>
      </c>
      <c r="B11" s="32" t="s">
        <v>266</v>
      </c>
      <c r="C11" s="32" t="s">
        <v>267</v>
      </c>
      <c r="D11" s="33">
        <v>1700</v>
      </c>
      <c r="E11" s="27"/>
    </row>
    <row r="12" spans="1:5" ht="18" customHeight="1">
      <c r="A12" s="28">
        <v>2</v>
      </c>
      <c r="B12" s="27" t="s">
        <v>268</v>
      </c>
      <c r="C12" s="30" t="s">
        <v>269</v>
      </c>
      <c r="D12" s="29">
        <v>150</v>
      </c>
      <c r="E12" s="27"/>
    </row>
    <row r="13" spans="1:5" ht="30" customHeight="1">
      <c r="A13" s="28">
        <v>3</v>
      </c>
      <c r="B13" s="27" t="s">
        <v>270</v>
      </c>
      <c r="C13" s="27" t="s">
        <v>271</v>
      </c>
      <c r="D13" s="29">
        <v>150</v>
      </c>
      <c r="E13" s="27"/>
    </row>
    <row r="14" spans="1:5" ht="18" customHeight="1">
      <c r="A14" s="228" t="s">
        <v>213</v>
      </c>
      <c r="B14" s="229"/>
      <c r="C14" s="230"/>
      <c r="D14" s="26">
        <f>D15</f>
        <v>525</v>
      </c>
      <c r="E14" s="27"/>
    </row>
    <row r="15" spans="1:5" ht="68.25" customHeight="1">
      <c r="A15" s="28">
        <v>1</v>
      </c>
      <c r="B15" s="27" t="s">
        <v>272</v>
      </c>
      <c r="C15" s="27" t="s">
        <v>273</v>
      </c>
      <c r="D15" s="29">
        <v>525</v>
      </c>
      <c r="E15" s="27"/>
    </row>
    <row r="16" spans="1:5" ht="18" customHeight="1">
      <c r="A16" s="228" t="s">
        <v>216</v>
      </c>
      <c r="B16" s="229"/>
      <c r="C16" s="230"/>
      <c r="D16" s="26">
        <f>SUM(D17:D20)</f>
        <v>870</v>
      </c>
      <c r="E16" s="27"/>
    </row>
    <row r="17" spans="1:5" ht="30" customHeight="1">
      <c r="A17" s="28">
        <v>1</v>
      </c>
      <c r="B17" s="35" t="s">
        <v>77</v>
      </c>
      <c r="C17" s="35" t="s">
        <v>32</v>
      </c>
      <c r="D17" s="29">
        <v>560</v>
      </c>
      <c r="E17" s="27"/>
    </row>
    <row r="18" spans="1:5" ht="30" customHeight="1">
      <c r="A18" s="28">
        <v>2</v>
      </c>
      <c r="B18" s="27" t="s">
        <v>274</v>
      </c>
      <c r="C18" s="35" t="s">
        <v>275</v>
      </c>
      <c r="D18" s="29">
        <v>200</v>
      </c>
      <c r="E18" s="27"/>
    </row>
    <row r="19" spans="1:5" ht="30" customHeight="1">
      <c r="A19" s="28">
        <v>3</v>
      </c>
      <c r="B19" s="27" t="s">
        <v>276</v>
      </c>
      <c r="C19" s="27" t="s">
        <v>277</v>
      </c>
      <c r="D19" s="29">
        <v>75</v>
      </c>
      <c r="E19" s="27"/>
    </row>
    <row r="20" spans="1:5" s="22" customFormat="1" ht="15">
      <c r="A20" s="31">
        <v>4</v>
      </c>
      <c r="B20" s="32" t="s">
        <v>278</v>
      </c>
      <c r="C20" s="36" t="s">
        <v>279</v>
      </c>
      <c r="D20" s="33">
        <v>35</v>
      </c>
      <c r="E20" s="32"/>
    </row>
    <row r="21" spans="1:5" ht="18" customHeight="1">
      <c r="A21" s="228" t="s">
        <v>280</v>
      </c>
      <c r="B21" s="229"/>
      <c r="C21" s="230"/>
      <c r="D21" s="26">
        <f>D3+D10+D14+D16</f>
        <v>4874</v>
      </c>
      <c r="E21" s="27"/>
    </row>
    <row r="22" spans="1:5" ht="15" hidden="1">
      <c r="A22" s="231" t="s">
        <v>281</v>
      </c>
      <c r="B22" s="231"/>
      <c r="C22" s="231"/>
      <c r="D22" s="231"/>
      <c r="E22" s="231"/>
    </row>
    <row r="23" spans="1:5" ht="15" hidden="1">
      <c r="A23" s="232"/>
      <c r="B23" s="232"/>
      <c r="C23" s="232"/>
      <c r="D23" s="232"/>
      <c r="E23" s="232"/>
    </row>
  </sheetData>
  <sheetProtection/>
  <mergeCells count="8">
    <mergeCell ref="A16:C16"/>
    <mergeCell ref="A21:C21"/>
    <mergeCell ref="A22:E23"/>
    <mergeCell ref="A1:E1"/>
    <mergeCell ref="A2:B2"/>
    <mergeCell ref="A3:C3"/>
    <mergeCell ref="A10:C10"/>
    <mergeCell ref="A14:C1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F13"/>
  <sheetViews>
    <sheetView zoomScalePageLayoutView="0" workbookViewId="0" topLeftCell="A1">
      <selection activeCell="A7" sqref="A7:D7"/>
    </sheetView>
  </sheetViews>
  <sheetFormatPr defaultColWidth="9.140625" defaultRowHeight="15"/>
  <cols>
    <col min="1" max="1" width="5.421875" style="0" customWidth="1"/>
    <col min="2" max="2" width="27.8515625" style="0" customWidth="1"/>
    <col min="3" max="3" width="14.57421875" style="0" customWidth="1"/>
    <col min="4" max="4" width="50.28125" style="0" customWidth="1"/>
    <col min="5" max="5" width="10.421875" style="2" customWidth="1"/>
  </cols>
  <sheetData>
    <row r="1" spans="1:6" ht="39.75" customHeight="1">
      <c r="A1" s="167" t="s">
        <v>348</v>
      </c>
      <c r="B1" s="168"/>
      <c r="C1" s="168"/>
      <c r="D1" s="168"/>
      <c r="E1" s="168"/>
      <c r="F1" s="168"/>
    </row>
    <row r="2" spans="1:6" s="1" customFormat="1" ht="33.75" customHeight="1">
      <c r="A2" s="169" t="s">
        <v>1</v>
      </c>
      <c r="B2" s="170"/>
      <c r="C2" s="171" t="s">
        <v>2</v>
      </c>
      <c r="D2" s="172"/>
      <c r="E2" s="4" t="s">
        <v>317</v>
      </c>
      <c r="F2" s="6" t="s">
        <v>3</v>
      </c>
    </row>
    <row r="3" spans="1:6" s="1" customFormat="1" ht="15">
      <c r="A3" s="181" t="s">
        <v>45</v>
      </c>
      <c r="B3" s="219"/>
      <c r="C3" s="219"/>
      <c r="D3" s="220"/>
      <c r="E3" s="7">
        <f>E4</f>
        <v>30</v>
      </c>
      <c r="F3" s="8"/>
    </row>
    <row r="4" spans="1:6" s="1" customFormat="1" ht="15">
      <c r="A4" s="9">
        <v>1</v>
      </c>
      <c r="B4" s="77" t="s">
        <v>282</v>
      </c>
      <c r="C4" s="175" t="s">
        <v>283</v>
      </c>
      <c r="D4" s="183"/>
      <c r="E4" s="11">
        <v>30</v>
      </c>
      <c r="F4" s="8"/>
    </row>
    <row r="5" spans="1:6" s="1" customFormat="1" ht="15">
      <c r="A5" s="181" t="s">
        <v>4</v>
      </c>
      <c r="B5" s="158"/>
      <c r="C5" s="158"/>
      <c r="D5" s="159"/>
      <c r="E5" s="7">
        <f>E6</f>
        <v>40</v>
      </c>
      <c r="F5" s="8"/>
    </row>
    <row r="6" spans="1:6" s="1" customFormat="1" ht="15">
      <c r="A6" s="9">
        <v>1</v>
      </c>
      <c r="B6" s="10" t="s">
        <v>284</v>
      </c>
      <c r="C6" s="175" t="s">
        <v>285</v>
      </c>
      <c r="D6" s="183"/>
      <c r="E6" s="11">
        <v>40</v>
      </c>
      <c r="F6" s="8"/>
    </row>
    <row r="7" spans="1:6" s="1" customFormat="1" ht="15">
      <c r="A7" s="181" t="s">
        <v>9</v>
      </c>
      <c r="B7" s="158"/>
      <c r="C7" s="158"/>
      <c r="D7" s="159"/>
      <c r="E7" s="7">
        <f>E8</f>
        <v>800</v>
      </c>
      <c r="F7" s="8"/>
    </row>
    <row r="8" spans="1:6" s="1" customFormat="1" ht="27">
      <c r="A8" s="9">
        <v>1</v>
      </c>
      <c r="B8" s="77" t="s">
        <v>286</v>
      </c>
      <c r="C8" s="175" t="s">
        <v>287</v>
      </c>
      <c r="D8" s="176"/>
      <c r="E8" s="11">
        <v>800</v>
      </c>
      <c r="F8" s="8"/>
    </row>
    <row r="9" spans="1:6" s="1" customFormat="1" ht="15">
      <c r="A9" s="181" t="s">
        <v>72</v>
      </c>
      <c r="B9" s="158"/>
      <c r="C9" s="158"/>
      <c r="D9" s="159"/>
      <c r="E9" s="7">
        <f>E10</f>
        <v>1100</v>
      </c>
      <c r="F9" s="8"/>
    </row>
    <row r="10" spans="1:6" s="1" customFormat="1" ht="19.5" customHeight="1">
      <c r="A10" s="9">
        <v>1</v>
      </c>
      <c r="B10" s="77" t="s">
        <v>77</v>
      </c>
      <c r="C10" s="175" t="s">
        <v>32</v>
      </c>
      <c r="D10" s="176"/>
      <c r="E10" s="11">
        <v>1100</v>
      </c>
      <c r="F10" s="8"/>
    </row>
    <row r="11" spans="1:6" s="1" customFormat="1" ht="15">
      <c r="A11" s="157" t="s">
        <v>39</v>
      </c>
      <c r="B11" s="158"/>
      <c r="C11" s="158"/>
      <c r="D11" s="159"/>
      <c r="E11" s="13">
        <f>E3+E5+E7+E9</f>
        <v>1970</v>
      </c>
      <c r="F11" s="15"/>
    </row>
    <row r="12" spans="1:6" ht="15" hidden="1">
      <c r="A12" s="149" t="s">
        <v>288</v>
      </c>
      <c r="B12" s="150"/>
      <c r="C12" s="16" t="s">
        <v>289</v>
      </c>
      <c r="D12" s="153" t="s">
        <v>42</v>
      </c>
      <c r="E12" s="153"/>
      <c r="F12" s="153"/>
    </row>
    <row r="13" spans="1:6" ht="15" hidden="1">
      <c r="A13" s="151" t="s">
        <v>290</v>
      </c>
      <c r="B13" s="152"/>
      <c r="C13" s="17" t="s">
        <v>291</v>
      </c>
      <c r="D13" s="154"/>
      <c r="E13" s="154"/>
      <c r="F13" s="154"/>
    </row>
  </sheetData>
  <sheetProtection/>
  <mergeCells count="15">
    <mergeCell ref="A1:F1"/>
    <mergeCell ref="A2:B2"/>
    <mergeCell ref="C2:D2"/>
    <mergeCell ref="A3:D3"/>
    <mergeCell ref="C10:D10"/>
    <mergeCell ref="A11:D11"/>
    <mergeCell ref="A12:B12"/>
    <mergeCell ref="A13:B13"/>
    <mergeCell ref="D12:F13"/>
    <mergeCell ref="C4:D4"/>
    <mergeCell ref="A5:D5"/>
    <mergeCell ref="C6:D6"/>
    <mergeCell ref="A7:D7"/>
    <mergeCell ref="C8:D8"/>
    <mergeCell ref="A9:D9"/>
  </mergeCells>
  <printOptions/>
  <pageMargins left="0.71" right="0.71" top="0.75" bottom="0.75" header="0.31" footer="0.31"/>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F7"/>
  <sheetViews>
    <sheetView zoomScalePageLayoutView="0" workbookViewId="0" topLeftCell="A1">
      <selection activeCell="C4" sqref="C4:D4"/>
    </sheetView>
  </sheetViews>
  <sheetFormatPr defaultColWidth="9.140625" defaultRowHeight="15"/>
  <cols>
    <col min="1" max="1" width="4.57421875" style="0" customWidth="1"/>
    <col min="2" max="2" width="33.7109375" style="0" customWidth="1"/>
    <col min="3" max="3" width="29.140625" style="0" customWidth="1"/>
    <col min="4" max="4" width="32.421875" style="0" customWidth="1"/>
    <col min="5" max="5" width="9.00390625" style="19" customWidth="1"/>
    <col min="6" max="6" width="6.57421875" style="0" customWidth="1"/>
  </cols>
  <sheetData>
    <row r="1" spans="1:6" ht="39.75" customHeight="1">
      <c r="A1" s="167" t="s">
        <v>349</v>
      </c>
      <c r="B1" s="168"/>
      <c r="C1" s="168"/>
      <c r="D1" s="168"/>
      <c r="E1" s="168"/>
      <c r="F1" s="168"/>
    </row>
    <row r="2" spans="1:6" s="1" customFormat="1" ht="28.5">
      <c r="A2" s="169" t="s">
        <v>1</v>
      </c>
      <c r="B2" s="170"/>
      <c r="C2" s="171" t="s">
        <v>2</v>
      </c>
      <c r="D2" s="172"/>
      <c r="E2" s="21" t="s">
        <v>335</v>
      </c>
      <c r="F2" s="6" t="s">
        <v>3</v>
      </c>
    </row>
    <row r="3" spans="1:6" s="1" customFormat="1" ht="15">
      <c r="A3" s="184" t="s">
        <v>334</v>
      </c>
      <c r="B3" s="158"/>
      <c r="C3" s="158"/>
      <c r="D3" s="159"/>
      <c r="E3" s="7">
        <v>523</v>
      </c>
      <c r="F3" s="8"/>
    </row>
    <row r="4" spans="1:6" s="1" customFormat="1" ht="15">
      <c r="A4" s="9">
        <v>1</v>
      </c>
      <c r="B4" s="77" t="s">
        <v>77</v>
      </c>
      <c r="C4" s="175" t="s">
        <v>32</v>
      </c>
      <c r="D4" s="176"/>
      <c r="E4" s="12">
        <v>523</v>
      </c>
      <c r="F4" s="8"/>
    </row>
    <row r="5" spans="1:6" s="1" customFormat="1" ht="15">
      <c r="A5" s="157" t="s">
        <v>39</v>
      </c>
      <c r="B5" s="158"/>
      <c r="C5" s="158"/>
      <c r="D5" s="159"/>
      <c r="E5" s="13">
        <f>E3</f>
        <v>523</v>
      </c>
      <c r="F5" s="15"/>
    </row>
    <row r="6" spans="1:6" s="1" customFormat="1" ht="15" hidden="1">
      <c r="A6" s="149" t="s">
        <v>176</v>
      </c>
      <c r="B6" s="150"/>
      <c r="C6" s="16" t="s">
        <v>179</v>
      </c>
      <c r="D6" s="153" t="s">
        <v>42</v>
      </c>
      <c r="E6" s="153"/>
      <c r="F6" s="153"/>
    </row>
    <row r="7" spans="1:6" s="1" customFormat="1" ht="15" hidden="1">
      <c r="A7" s="151" t="s">
        <v>178</v>
      </c>
      <c r="B7" s="152"/>
      <c r="C7" s="17" t="s">
        <v>179</v>
      </c>
      <c r="D7" s="154"/>
      <c r="E7" s="154"/>
      <c r="F7" s="154"/>
    </row>
  </sheetData>
  <sheetProtection/>
  <mergeCells count="9">
    <mergeCell ref="A6:B6"/>
    <mergeCell ref="A7:B7"/>
    <mergeCell ref="D6:F7"/>
    <mergeCell ref="A1:F1"/>
    <mergeCell ref="A2:B2"/>
    <mergeCell ref="C2:D2"/>
    <mergeCell ref="A3:D3"/>
    <mergeCell ref="C4:D4"/>
    <mergeCell ref="A5:D5"/>
  </mergeCells>
  <printOptions/>
  <pageMargins left="0.71" right="0.71" top="0.75" bottom="0.75" header="0.31" footer="0.31"/>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F7"/>
  <sheetViews>
    <sheetView zoomScalePageLayoutView="0" workbookViewId="0" topLeftCell="A1">
      <selection activeCell="A1" sqref="A1:F1"/>
    </sheetView>
  </sheetViews>
  <sheetFormatPr defaultColWidth="9.140625" defaultRowHeight="15"/>
  <cols>
    <col min="1" max="1" width="5.140625" style="0" customWidth="1"/>
    <col min="2" max="2" width="36.421875" style="0" customWidth="1"/>
    <col min="3" max="3" width="27.8515625" style="0" customWidth="1"/>
    <col min="4" max="4" width="35.421875" style="0" customWidth="1"/>
    <col min="5" max="5" width="8.8515625" style="3" bestFit="1" customWidth="1"/>
    <col min="6" max="6" width="6.421875" style="0" customWidth="1"/>
  </cols>
  <sheetData>
    <row r="1" spans="1:6" ht="39.75" customHeight="1">
      <c r="A1" s="167" t="s">
        <v>350</v>
      </c>
      <c r="B1" s="168"/>
      <c r="C1" s="168"/>
      <c r="D1" s="168"/>
      <c r="E1" s="168"/>
      <c r="F1" s="168"/>
    </row>
    <row r="2" spans="1:6" s="1" customFormat="1" ht="27">
      <c r="A2" s="169" t="s">
        <v>1</v>
      </c>
      <c r="B2" s="170"/>
      <c r="C2" s="171" t="s">
        <v>2</v>
      </c>
      <c r="D2" s="172"/>
      <c r="E2" s="5" t="s">
        <v>336</v>
      </c>
      <c r="F2" s="6" t="s">
        <v>3</v>
      </c>
    </row>
    <row r="3" spans="1:6" s="1" customFormat="1" ht="15">
      <c r="A3" s="184" t="s">
        <v>334</v>
      </c>
      <c r="B3" s="158"/>
      <c r="C3" s="158"/>
      <c r="D3" s="159"/>
      <c r="E3" s="7">
        <v>359</v>
      </c>
      <c r="F3" s="8"/>
    </row>
    <row r="4" spans="1:6" s="1" customFormat="1" ht="15">
      <c r="A4" s="9">
        <v>1</v>
      </c>
      <c r="B4" s="77" t="s">
        <v>77</v>
      </c>
      <c r="C4" s="175" t="s">
        <v>32</v>
      </c>
      <c r="D4" s="176"/>
      <c r="E4" s="12">
        <v>359</v>
      </c>
      <c r="F4" s="8"/>
    </row>
    <row r="5" spans="1:6" s="1" customFormat="1" ht="15">
      <c r="A5" s="157" t="s">
        <v>302</v>
      </c>
      <c r="B5" s="158"/>
      <c r="C5" s="158"/>
      <c r="D5" s="159"/>
      <c r="E5" s="14">
        <v>359</v>
      </c>
      <c r="F5" s="15"/>
    </row>
    <row r="6" spans="1:6" s="1" customFormat="1" ht="15" hidden="1">
      <c r="A6" s="149" t="s">
        <v>176</v>
      </c>
      <c r="B6" s="150"/>
      <c r="C6" s="16" t="s">
        <v>179</v>
      </c>
      <c r="D6" s="153" t="s">
        <v>42</v>
      </c>
      <c r="E6" s="153"/>
      <c r="F6" s="153"/>
    </row>
    <row r="7" spans="1:6" s="1" customFormat="1" ht="15" hidden="1">
      <c r="A7" s="151" t="s">
        <v>178</v>
      </c>
      <c r="B7" s="152"/>
      <c r="C7" s="17" t="s">
        <v>179</v>
      </c>
      <c r="D7" s="154"/>
      <c r="E7" s="154"/>
      <c r="F7" s="154"/>
    </row>
  </sheetData>
  <sheetProtection/>
  <mergeCells count="9">
    <mergeCell ref="A6:B6"/>
    <mergeCell ref="A7:B7"/>
    <mergeCell ref="D6:F7"/>
    <mergeCell ref="A1:F1"/>
    <mergeCell ref="A2:B2"/>
    <mergeCell ref="C2:D2"/>
    <mergeCell ref="A3:D3"/>
    <mergeCell ref="C4:D4"/>
    <mergeCell ref="A5:D5"/>
  </mergeCells>
  <printOptions/>
  <pageMargins left="0.71" right="0.71" top="0.75" bottom="0.75" header="0.31" footer="0.3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27"/>
  <sheetViews>
    <sheetView zoomScalePageLayoutView="0" workbookViewId="0" topLeftCell="A1">
      <selection activeCell="A11" sqref="A11:C11"/>
    </sheetView>
  </sheetViews>
  <sheetFormatPr defaultColWidth="9.140625" defaultRowHeight="15"/>
  <cols>
    <col min="1" max="1" width="4.421875" style="0" customWidth="1"/>
    <col min="2" max="2" width="24.7109375" style="0" customWidth="1"/>
    <col min="3" max="3" width="75.57421875" style="0" customWidth="1"/>
    <col min="4" max="4" width="10.421875" style="2" customWidth="1"/>
    <col min="5" max="5" width="6.421875" style="0" customWidth="1"/>
    <col min="8" max="8" width="8.8515625" style="101" bestFit="1" customWidth="1"/>
  </cols>
  <sheetData>
    <row r="1" spans="1:5" ht="39.75" customHeight="1">
      <c r="A1" s="167" t="s">
        <v>339</v>
      </c>
      <c r="B1" s="168"/>
      <c r="C1" s="168"/>
      <c r="D1" s="168"/>
      <c r="E1" s="168"/>
    </row>
    <row r="2" spans="1:8" s="1" customFormat="1" ht="27">
      <c r="A2" s="177" t="s">
        <v>1</v>
      </c>
      <c r="B2" s="178"/>
      <c r="C2" s="6" t="s">
        <v>2</v>
      </c>
      <c r="D2" s="4" t="s">
        <v>317</v>
      </c>
      <c r="E2" s="6" t="s">
        <v>3</v>
      </c>
      <c r="H2" s="101"/>
    </row>
    <row r="3" spans="1:8" s="1" customFormat="1" ht="15">
      <c r="A3" s="179" t="s">
        <v>45</v>
      </c>
      <c r="B3" s="179"/>
      <c r="C3" s="179"/>
      <c r="D3" s="7">
        <f>SUM(D4:D5)</f>
        <v>930</v>
      </c>
      <c r="E3" s="6"/>
      <c r="H3" s="107"/>
    </row>
    <row r="4" spans="1:8" s="1" customFormat="1" ht="30" customHeight="1">
      <c r="A4" s="9">
        <v>1</v>
      </c>
      <c r="B4" s="80" t="s">
        <v>5</v>
      </c>
      <c r="C4" s="77" t="s">
        <v>46</v>
      </c>
      <c r="D4" s="102">
        <v>810</v>
      </c>
      <c r="E4" s="10"/>
      <c r="H4" s="107"/>
    </row>
    <row r="5" spans="1:8" s="90" customFormat="1" ht="18" customHeight="1">
      <c r="A5" s="103">
        <v>2</v>
      </c>
      <c r="B5" s="123" t="s">
        <v>47</v>
      </c>
      <c r="C5" s="72" t="s">
        <v>48</v>
      </c>
      <c r="D5" s="104">
        <v>120</v>
      </c>
      <c r="E5" s="94"/>
      <c r="H5" s="108"/>
    </row>
    <row r="6" spans="1:8" s="1" customFormat="1" ht="15">
      <c r="A6" s="179" t="s">
        <v>4</v>
      </c>
      <c r="B6" s="180"/>
      <c r="C6" s="180"/>
      <c r="D6" s="7">
        <f>SUM(D7:D10)</f>
        <v>1415</v>
      </c>
      <c r="E6" s="6"/>
      <c r="H6" s="107"/>
    </row>
    <row r="7" spans="1:8" s="1" customFormat="1" ht="30">
      <c r="A7" s="9">
        <v>1</v>
      </c>
      <c r="B7" s="80" t="s">
        <v>49</v>
      </c>
      <c r="C7" s="77" t="s">
        <v>50</v>
      </c>
      <c r="D7" s="105">
        <v>290</v>
      </c>
      <c r="E7" s="6"/>
      <c r="H7" s="107"/>
    </row>
    <row r="8" spans="1:8" s="1" customFormat="1" ht="15">
      <c r="A8" s="9">
        <v>2</v>
      </c>
      <c r="B8" s="80" t="s">
        <v>51</v>
      </c>
      <c r="C8" s="77" t="s">
        <v>52</v>
      </c>
      <c r="D8" s="105">
        <v>560</v>
      </c>
      <c r="E8" s="6"/>
      <c r="H8" s="107"/>
    </row>
    <row r="9" spans="1:8" s="1" customFormat="1" ht="15">
      <c r="A9" s="9">
        <v>3</v>
      </c>
      <c r="B9" s="123" t="s">
        <v>55</v>
      </c>
      <c r="C9" s="126" t="s">
        <v>305</v>
      </c>
      <c r="D9" s="104">
        <v>550</v>
      </c>
      <c r="E9" s="6"/>
      <c r="H9" s="107"/>
    </row>
    <row r="10" spans="1:8" s="1" customFormat="1" ht="19.5" customHeight="1">
      <c r="A10" s="9">
        <v>4</v>
      </c>
      <c r="B10" s="77" t="s">
        <v>53</v>
      </c>
      <c r="C10" s="77" t="s">
        <v>54</v>
      </c>
      <c r="D10" s="11">
        <v>15</v>
      </c>
      <c r="E10" s="6"/>
      <c r="H10" s="107"/>
    </row>
    <row r="11" spans="1:8" s="1" customFormat="1" ht="15">
      <c r="A11" s="179" t="s">
        <v>9</v>
      </c>
      <c r="B11" s="180"/>
      <c r="C11" s="180"/>
      <c r="D11" s="7">
        <f>SUM(D12:D19)</f>
        <v>5734</v>
      </c>
      <c r="E11" s="6"/>
      <c r="H11" s="107"/>
    </row>
    <row r="12" spans="1:8" s="1" customFormat="1" ht="27">
      <c r="A12" s="9">
        <v>1</v>
      </c>
      <c r="B12" s="80" t="s">
        <v>56</v>
      </c>
      <c r="C12" s="77" t="s">
        <v>57</v>
      </c>
      <c r="D12" s="104">
        <v>2000</v>
      </c>
      <c r="E12" s="6"/>
      <c r="H12" s="107"/>
    </row>
    <row r="13" spans="1:8" s="1" customFormat="1" ht="27">
      <c r="A13" s="9">
        <v>2</v>
      </c>
      <c r="B13" s="80" t="s">
        <v>71</v>
      </c>
      <c r="C13" s="77" t="s">
        <v>58</v>
      </c>
      <c r="D13" s="102">
        <v>1300</v>
      </c>
      <c r="E13" s="6"/>
      <c r="H13" s="107"/>
    </row>
    <row r="14" spans="1:8" s="1" customFormat="1" ht="27">
      <c r="A14" s="9">
        <v>3</v>
      </c>
      <c r="B14" s="80" t="s">
        <v>69</v>
      </c>
      <c r="C14" s="77" t="s">
        <v>70</v>
      </c>
      <c r="D14" s="106">
        <v>930</v>
      </c>
      <c r="E14" s="6"/>
      <c r="H14" s="107"/>
    </row>
    <row r="15" spans="1:8" s="1" customFormat="1" ht="15">
      <c r="A15" s="9">
        <v>4</v>
      </c>
      <c r="B15" s="80" t="s">
        <v>59</v>
      </c>
      <c r="C15" s="77" t="s">
        <v>60</v>
      </c>
      <c r="D15" s="102">
        <v>300</v>
      </c>
      <c r="E15" s="6"/>
      <c r="H15" s="107"/>
    </row>
    <row r="16" spans="1:8" s="1" customFormat="1" ht="15">
      <c r="A16" s="9">
        <v>5</v>
      </c>
      <c r="B16" s="123" t="s">
        <v>63</v>
      </c>
      <c r="C16" s="72" t="s">
        <v>64</v>
      </c>
      <c r="D16" s="104">
        <v>480</v>
      </c>
      <c r="E16" s="6"/>
      <c r="H16" s="107"/>
    </row>
    <row r="17" spans="1:8" s="1" customFormat="1" ht="30">
      <c r="A17" s="9">
        <v>6</v>
      </c>
      <c r="B17" s="80" t="s">
        <v>61</v>
      </c>
      <c r="C17" s="77" t="s">
        <v>62</v>
      </c>
      <c r="D17" s="102">
        <v>174</v>
      </c>
      <c r="E17" s="6"/>
      <c r="H17" s="107"/>
    </row>
    <row r="18" spans="1:8" s="1" customFormat="1" ht="15">
      <c r="A18" s="9">
        <v>7</v>
      </c>
      <c r="B18" s="77" t="s">
        <v>65</v>
      </c>
      <c r="C18" s="77" t="s">
        <v>66</v>
      </c>
      <c r="D18" s="102">
        <v>50</v>
      </c>
      <c r="E18" s="6"/>
      <c r="H18" s="107"/>
    </row>
    <row r="19" spans="1:8" s="1" customFormat="1" ht="15">
      <c r="A19" s="9">
        <v>8</v>
      </c>
      <c r="B19" s="80" t="s">
        <v>67</v>
      </c>
      <c r="C19" s="77" t="s">
        <v>68</v>
      </c>
      <c r="D19" s="105">
        <v>500</v>
      </c>
      <c r="E19" s="6"/>
      <c r="H19" s="107"/>
    </row>
    <row r="20" spans="1:8" s="1" customFormat="1" ht="15">
      <c r="A20" s="179" t="s">
        <v>72</v>
      </c>
      <c r="B20" s="179"/>
      <c r="C20" s="179"/>
      <c r="D20" s="7">
        <f>SUM(D21:D23)</f>
        <v>2529</v>
      </c>
      <c r="E20" s="6"/>
      <c r="H20" s="107"/>
    </row>
    <row r="21" spans="1:8" s="1" customFormat="1" ht="27">
      <c r="A21" s="9">
        <v>1</v>
      </c>
      <c r="B21" s="77" t="s">
        <v>77</v>
      </c>
      <c r="C21" s="77" t="s">
        <v>32</v>
      </c>
      <c r="D21" s="105">
        <v>2048</v>
      </c>
      <c r="E21" s="6"/>
      <c r="H21" s="107"/>
    </row>
    <row r="22" spans="1:8" s="1" customFormat="1" ht="75" customHeight="1">
      <c r="A22" s="9">
        <v>2</v>
      </c>
      <c r="B22" s="77" t="s">
        <v>73</v>
      </c>
      <c r="C22" s="77" t="s">
        <v>74</v>
      </c>
      <c r="D22" s="105">
        <v>331</v>
      </c>
      <c r="E22" s="8"/>
      <c r="H22" s="107"/>
    </row>
    <row r="23" spans="1:8" s="1" customFormat="1" ht="15">
      <c r="A23" s="9">
        <v>3</v>
      </c>
      <c r="B23" s="77" t="s">
        <v>75</v>
      </c>
      <c r="C23" s="77" t="s">
        <v>76</v>
      </c>
      <c r="D23" s="105">
        <v>150</v>
      </c>
      <c r="E23" s="8"/>
      <c r="H23" s="107"/>
    </row>
    <row r="24" spans="1:8" s="1" customFormat="1" ht="15">
      <c r="A24" s="157" t="s">
        <v>39</v>
      </c>
      <c r="B24" s="158"/>
      <c r="C24" s="159"/>
      <c r="D24" s="13">
        <f>D3+D6+D11+D20</f>
        <v>10608</v>
      </c>
      <c r="E24" s="9"/>
      <c r="H24" s="107"/>
    </row>
    <row r="25" spans="1:8" s="1" customFormat="1" ht="15" hidden="1">
      <c r="A25" s="58"/>
      <c r="B25" s="58"/>
      <c r="C25" s="58"/>
      <c r="D25" s="62"/>
      <c r="E25" s="58"/>
      <c r="H25" s="107"/>
    </row>
    <row r="26" spans="1:8" s="1" customFormat="1" ht="14.25" customHeight="1" hidden="1">
      <c r="A26" s="151" t="s">
        <v>78</v>
      </c>
      <c r="B26" s="152"/>
      <c r="C26" s="17" t="s">
        <v>79</v>
      </c>
      <c r="D26" s="132"/>
      <c r="E26" s="58"/>
      <c r="H26" s="107"/>
    </row>
    <row r="27" spans="1:8" s="1" customFormat="1" ht="15" hidden="1">
      <c r="A27" s="151" t="s">
        <v>80</v>
      </c>
      <c r="B27" s="152"/>
      <c r="C27" s="17" t="s">
        <v>81</v>
      </c>
      <c r="D27" s="62"/>
      <c r="E27" s="58"/>
      <c r="H27" s="107"/>
    </row>
  </sheetData>
  <sheetProtection/>
  <mergeCells count="9">
    <mergeCell ref="A24:C24"/>
    <mergeCell ref="A26:B26"/>
    <mergeCell ref="A27:B27"/>
    <mergeCell ref="A1:E1"/>
    <mergeCell ref="A2:B2"/>
    <mergeCell ref="A3:C3"/>
    <mergeCell ref="A6:C6"/>
    <mergeCell ref="A11:C11"/>
    <mergeCell ref="A20:C20"/>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25"/>
  <sheetViews>
    <sheetView zoomScalePageLayoutView="0" workbookViewId="0" topLeftCell="A1">
      <selection activeCell="C8" sqref="C8:D8"/>
    </sheetView>
  </sheetViews>
  <sheetFormatPr defaultColWidth="9.140625" defaultRowHeight="15"/>
  <cols>
    <col min="1" max="1" width="4.28125" style="0" customWidth="1"/>
    <col min="2" max="2" width="13.140625" style="0" customWidth="1"/>
    <col min="3" max="3" width="20.421875" style="0" customWidth="1"/>
    <col min="4" max="4" width="67.28125" style="0" customWidth="1"/>
    <col min="5" max="5" width="10.57421875" style="2" customWidth="1"/>
    <col min="6" max="6" width="6.421875" style="0" customWidth="1"/>
  </cols>
  <sheetData>
    <row r="1" spans="1:6" ht="39.75" customHeight="1">
      <c r="A1" s="167" t="s">
        <v>340</v>
      </c>
      <c r="B1" s="168"/>
      <c r="C1" s="168"/>
      <c r="D1" s="168"/>
      <c r="E1" s="168"/>
      <c r="F1" s="168"/>
    </row>
    <row r="2" spans="1:6" s="1" customFormat="1" ht="27">
      <c r="A2" s="169" t="s">
        <v>1</v>
      </c>
      <c r="B2" s="170"/>
      <c r="C2" s="171" t="s">
        <v>2</v>
      </c>
      <c r="D2" s="172"/>
      <c r="E2" s="4" t="s">
        <v>318</v>
      </c>
      <c r="F2" s="6" t="s">
        <v>3</v>
      </c>
    </row>
    <row r="3" spans="1:6" s="1" customFormat="1" ht="15">
      <c r="A3" s="181" t="s">
        <v>45</v>
      </c>
      <c r="B3" s="158"/>
      <c r="C3" s="158"/>
      <c r="D3" s="159"/>
      <c r="E3" s="7">
        <f>E4</f>
        <v>1450</v>
      </c>
      <c r="F3" s="8"/>
    </row>
    <row r="4" spans="1:6" s="1" customFormat="1" ht="75.75" customHeight="1">
      <c r="A4" s="9">
        <v>1</v>
      </c>
      <c r="B4" s="44" t="s">
        <v>82</v>
      </c>
      <c r="C4" s="185" t="s">
        <v>83</v>
      </c>
      <c r="D4" s="186"/>
      <c r="E4" s="97">
        <v>1450</v>
      </c>
      <c r="F4" s="77"/>
    </row>
    <row r="5" spans="1:6" s="1" customFormat="1" ht="15">
      <c r="A5" s="181" t="s">
        <v>4</v>
      </c>
      <c r="B5" s="158"/>
      <c r="C5" s="158"/>
      <c r="D5" s="159"/>
      <c r="E5" s="98">
        <f>SUM(E6:E8)</f>
        <v>10330</v>
      </c>
      <c r="F5" s="8"/>
    </row>
    <row r="6" spans="1:6" s="1" customFormat="1" ht="27">
      <c r="A6" s="9">
        <v>1</v>
      </c>
      <c r="B6" s="44" t="s">
        <v>88</v>
      </c>
      <c r="C6" s="175" t="s">
        <v>89</v>
      </c>
      <c r="D6" s="183"/>
      <c r="E6" s="99">
        <v>8500</v>
      </c>
      <c r="F6" s="8"/>
    </row>
    <row r="7" spans="1:6" s="1" customFormat="1" ht="50.25" customHeight="1">
      <c r="A7" s="9">
        <v>2</v>
      </c>
      <c r="B7" s="44" t="s">
        <v>84</v>
      </c>
      <c r="C7" s="175" t="s">
        <v>85</v>
      </c>
      <c r="D7" s="183"/>
      <c r="E7" s="99">
        <v>1230</v>
      </c>
      <c r="F7" s="77"/>
    </row>
    <row r="8" spans="1:6" s="1" customFormat="1" ht="50.25" customHeight="1">
      <c r="A8" s="9">
        <v>3</v>
      </c>
      <c r="B8" s="44" t="s">
        <v>86</v>
      </c>
      <c r="C8" s="185" t="s">
        <v>87</v>
      </c>
      <c r="D8" s="186"/>
      <c r="E8" s="99">
        <v>600</v>
      </c>
      <c r="F8" s="77"/>
    </row>
    <row r="9" spans="1:6" s="1" customFormat="1" ht="15">
      <c r="A9" s="181" t="s">
        <v>9</v>
      </c>
      <c r="B9" s="158"/>
      <c r="C9" s="158"/>
      <c r="D9" s="159"/>
      <c r="E9" s="98">
        <f>E10</f>
        <v>700</v>
      </c>
      <c r="F9" s="8"/>
    </row>
    <row r="10" spans="1:6" s="1" customFormat="1" ht="31.5" customHeight="1">
      <c r="A10" s="9">
        <v>1</v>
      </c>
      <c r="B10" s="44" t="s">
        <v>90</v>
      </c>
      <c r="C10" s="175" t="s">
        <v>91</v>
      </c>
      <c r="D10" s="183"/>
      <c r="E10" s="99">
        <v>700</v>
      </c>
      <c r="F10" s="77"/>
    </row>
    <row r="11" spans="1:6" s="1" customFormat="1" ht="15">
      <c r="A11" s="181" t="s">
        <v>72</v>
      </c>
      <c r="B11" s="158"/>
      <c r="C11" s="158"/>
      <c r="D11" s="159"/>
      <c r="E11" s="7">
        <f>SUM(E12:E14)</f>
        <v>1748</v>
      </c>
      <c r="F11" s="8"/>
    </row>
    <row r="12" spans="1:6" s="1" customFormat="1" ht="45.75" customHeight="1">
      <c r="A12" s="9">
        <v>1</v>
      </c>
      <c r="B12" s="44" t="s">
        <v>77</v>
      </c>
      <c r="C12" s="175" t="s">
        <v>94</v>
      </c>
      <c r="D12" s="183"/>
      <c r="E12" s="20">
        <v>960</v>
      </c>
      <c r="F12" s="8"/>
    </row>
    <row r="13" spans="1:6" s="1" customFormat="1" ht="47.25" customHeight="1">
      <c r="A13" s="9">
        <v>2</v>
      </c>
      <c r="B13" s="44" t="s">
        <v>92</v>
      </c>
      <c r="C13" s="182" t="s">
        <v>93</v>
      </c>
      <c r="D13" s="156"/>
      <c r="E13" s="11">
        <v>500</v>
      </c>
      <c r="F13" s="8"/>
    </row>
    <row r="14" spans="1:6" s="1" customFormat="1" ht="27">
      <c r="A14" s="9">
        <v>3</v>
      </c>
      <c r="B14" s="44" t="s">
        <v>95</v>
      </c>
      <c r="C14" s="175" t="s">
        <v>96</v>
      </c>
      <c r="D14" s="183"/>
      <c r="E14" s="11">
        <v>288</v>
      </c>
      <c r="F14" s="77"/>
    </row>
    <row r="15" spans="1:6" s="1" customFormat="1" ht="15">
      <c r="A15" s="184" t="s">
        <v>319</v>
      </c>
      <c r="B15" s="158"/>
      <c r="C15" s="158"/>
      <c r="D15" s="159"/>
      <c r="E15" s="7">
        <f>E16</f>
        <v>15</v>
      </c>
      <c r="F15" s="8"/>
    </row>
    <row r="16" spans="1:6" s="1" customFormat="1" ht="15">
      <c r="A16" s="9">
        <v>1</v>
      </c>
      <c r="B16" s="44" t="s">
        <v>97</v>
      </c>
      <c r="C16" s="175" t="s">
        <v>98</v>
      </c>
      <c r="D16" s="183"/>
      <c r="E16" s="11">
        <v>15</v>
      </c>
      <c r="F16" s="77"/>
    </row>
    <row r="17" spans="1:6" s="1" customFormat="1" ht="15">
      <c r="A17" s="157" t="s">
        <v>39</v>
      </c>
      <c r="B17" s="158"/>
      <c r="C17" s="158"/>
      <c r="D17" s="159"/>
      <c r="E17" s="13">
        <f>E3+E5+E9+E11+E15</f>
        <v>14243</v>
      </c>
      <c r="F17" s="15"/>
    </row>
    <row r="18" spans="1:6" s="1" customFormat="1" ht="13.5" hidden="1">
      <c r="A18" s="149" t="s">
        <v>99</v>
      </c>
      <c r="B18" s="149"/>
      <c r="C18" s="149"/>
      <c r="D18" s="149"/>
      <c r="E18" s="45"/>
      <c r="F18" s="46"/>
    </row>
    <row r="19" spans="1:6" s="1" customFormat="1" ht="13.5" hidden="1">
      <c r="A19" s="151" t="s">
        <v>100</v>
      </c>
      <c r="B19" s="151"/>
      <c r="C19" s="151"/>
      <c r="D19" s="151"/>
      <c r="E19" s="47"/>
      <c r="F19" s="48"/>
    </row>
    <row r="20" spans="1:6" s="1" customFormat="1" ht="15">
      <c r="A20" s="100"/>
      <c r="B20" s="100"/>
      <c r="C20" s="100"/>
      <c r="D20" s="100"/>
      <c r="E20" s="62"/>
      <c r="F20" s="100"/>
    </row>
    <row r="25" ht="13.5">
      <c r="D25" s="1"/>
    </row>
  </sheetData>
  <sheetProtection/>
  <mergeCells count="20">
    <mergeCell ref="C12:D12"/>
    <mergeCell ref="A1:F1"/>
    <mergeCell ref="A2:B2"/>
    <mergeCell ref="C2:D2"/>
    <mergeCell ref="A3:D3"/>
    <mergeCell ref="C4:D4"/>
    <mergeCell ref="A5:D5"/>
    <mergeCell ref="C7:D7"/>
    <mergeCell ref="C8:D8"/>
    <mergeCell ref="A9:D9"/>
    <mergeCell ref="A19:D19"/>
    <mergeCell ref="A11:D11"/>
    <mergeCell ref="C13:D13"/>
    <mergeCell ref="C14:D14"/>
    <mergeCell ref="C10:D10"/>
    <mergeCell ref="C6:D6"/>
    <mergeCell ref="A15:D15"/>
    <mergeCell ref="C16:D16"/>
    <mergeCell ref="A17:D17"/>
    <mergeCell ref="A18:D18"/>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24"/>
  <sheetViews>
    <sheetView zoomScalePageLayoutView="0" workbookViewId="0" topLeftCell="A1">
      <selection activeCell="C14" sqref="C14:D14"/>
    </sheetView>
  </sheetViews>
  <sheetFormatPr defaultColWidth="9.140625" defaultRowHeight="15"/>
  <cols>
    <col min="1" max="1" width="4.421875" style="0" customWidth="1"/>
    <col min="2" max="2" width="19.57421875" style="0" customWidth="1"/>
    <col min="3" max="3" width="44.421875" style="0" customWidth="1"/>
    <col min="4" max="4" width="36.28125" style="0" customWidth="1"/>
    <col min="5" max="5" width="8.8515625" style="91" bestFit="1" customWidth="1"/>
    <col min="6" max="6" width="6.00390625" style="0" customWidth="1"/>
  </cols>
  <sheetData>
    <row r="1" spans="1:6" ht="39.75" customHeight="1">
      <c r="A1" s="167" t="s">
        <v>341</v>
      </c>
      <c r="B1" s="168"/>
      <c r="C1" s="168"/>
      <c r="D1" s="168"/>
      <c r="E1" s="168"/>
      <c r="F1" s="168"/>
    </row>
    <row r="2" spans="1:6" s="1" customFormat="1" ht="27">
      <c r="A2" s="169" t="s">
        <v>1</v>
      </c>
      <c r="B2" s="170"/>
      <c r="C2" s="171" t="s">
        <v>2</v>
      </c>
      <c r="D2" s="172"/>
      <c r="E2" s="5" t="s">
        <v>317</v>
      </c>
      <c r="F2" s="6" t="s">
        <v>3</v>
      </c>
    </row>
    <row r="3" spans="1:6" s="1" customFormat="1" ht="15">
      <c r="A3" s="184" t="s">
        <v>320</v>
      </c>
      <c r="B3" s="158"/>
      <c r="C3" s="158"/>
      <c r="D3" s="159"/>
      <c r="E3" s="7">
        <f>E4+E5+E7+E8+E9+E10+E11+E12</f>
        <v>3532</v>
      </c>
      <c r="F3" s="8"/>
    </row>
    <row r="4" spans="1:6" s="1" customFormat="1" ht="46.5" customHeight="1">
      <c r="A4" s="41">
        <v>1</v>
      </c>
      <c r="B4" s="121" t="s">
        <v>101</v>
      </c>
      <c r="C4" s="191" t="s">
        <v>102</v>
      </c>
      <c r="D4" s="195"/>
      <c r="E4" s="93">
        <v>1450</v>
      </c>
      <c r="F4" s="94"/>
    </row>
    <row r="5" spans="1:7" s="127" customFormat="1" ht="47.25" customHeight="1">
      <c r="A5" s="130">
        <v>2</v>
      </c>
      <c r="B5" s="140" t="s">
        <v>103</v>
      </c>
      <c r="C5" s="196" t="s">
        <v>104</v>
      </c>
      <c r="D5" s="197"/>
      <c r="E5" s="142">
        <v>300</v>
      </c>
      <c r="F5" s="143"/>
      <c r="G5" s="144"/>
    </row>
    <row r="6" spans="1:7" s="127" customFormat="1" ht="32.25" customHeight="1">
      <c r="A6" s="130">
        <v>3</v>
      </c>
      <c r="B6" s="140" t="s">
        <v>112</v>
      </c>
      <c r="C6" s="193" t="s">
        <v>307</v>
      </c>
      <c r="D6" s="194"/>
      <c r="E6" s="141">
        <v>181</v>
      </c>
      <c r="F6" s="143"/>
      <c r="G6" s="144"/>
    </row>
    <row r="7" spans="1:7" s="1" customFormat="1" ht="46.5" customHeight="1">
      <c r="A7" s="130">
        <v>4</v>
      </c>
      <c r="B7" s="140" t="s">
        <v>105</v>
      </c>
      <c r="C7" s="193" t="s">
        <v>106</v>
      </c>
      <c r="D7" s="194"/>
      <c r="E7" s="142">
        <v>453</v>
      </c>
      <c r="F7" s="145" t="s">
        <v>323</v>
      </c>
      <c r="G7" s="144"/>
    </row>
    <row r="8" spans="1:7" s="1" customFormat="1" ht="19.5" customHeight="1">
      <c r="A8" s="130">
        <v>5</v>
      </c>
      <c r="B8" s="140" t="s">
        <v>107</v>
      </c>
      <c r="C8" s="193" t="s">
        <v>108</v>
      </c>
      <c r="D8" s="194"/>
      <c r="E8" s="142">
        <v>409</v>
      </c>
      <c r="F8" s="143"/>
      <c r="G8" s="144"/>
    </row>
    <row r="9" spans="1:7" s="127" customFormat="1" ht="21.75" customHeight="1">
      <c r="A9" s="130">
        <v>6</v>
      </c>
      <c r="B9" s="140" t="s">
        <v>109</v>
      </c>
      <c r="C9" s="193" t="s">
        <v>110</v>
      </c>
      <c r="D9" s="194"/>
      <c r="E9" s="142">
        <v>315</v>
      </c>
      <c r="F9" s="143"/>
      <c r="G9" s="144"/>
    </row>
    <row r="10" spans="1:6" s="1" customFormat="1" ht="27">
      <c r="A10" s="130">
        <v>7</v>
      </c>
      <c r="B10" s="121" t="s">
        <v>111</v>
      </c>
      <c r="C10" s="164" t="s">
        <v>306</v>
      </c>
      <c r="D10" s="165"/>
      <c r="E10" s="93">
        <v>235</v>
      </c>
      <c r="F10" s="94"/>
    </row>
    <row r="11" spans="1:6" s="1" customFormat="1" ht="27">
      <c r="A11" s="130">
        <v>8</v>
      </c>
      <c r="B11" s="121" t="s">
        <v>113</v>
      </c>
      <c r="C11" s="189" t="s">
        <v>114</v>
      </c>
      <c r="D11" s="165"/>
      <c r="E11" s="93">
        <v>220</v>
      </c>
      <c r="F11" s="94"/>
    </row>
    <row r="12" spans="1:6" s="1" customFormat="1" ht="15">
      <c r="A12" s="41">
        <v>9</v>
      </c>
      <c r="B12" s="122" t="s">
        <v>115</v>
      </c>
      <c r="C12" s="189" t="s">
        <v>116</v>
      </c>
      <c r="D12" s="190"/>
      <c r="E12" s="93">
        <v>150</v>
      </c>
      <c r="F12" s="94"/>
    </row>
    <row r="13" spans="1:6" s="1" customFormat="1" ht="15">
      <c r="A13" s="184" t="s">
        <v>321</v>
      </c>
      <c r="B13" s="158"/>
      <c r="C13" s="158"/>
      <c r="D13" s="159"/>
      <c r="E13" s="7">
        <f>SUM(E14:E19)</f>
        <v>2025</v>
      </c>
      <c r="F13" s="8"/>
    </row>
    <row r="14" spans="1:6" s="1" customFormat="1" ht="27">
      <c r="A14" s="76">
        <v>1</v>
      </c>
      <c r="B14" s="71" t="s">
        <v>77</v>
      </c>
      <c r="C14" s="187" t="s">
        <v>32</v>
      </c>
      <c r="D14" s="188"/>
      <c r="E14" s="93">
        <v>750</v>
      </c>
      <c r="F14" s="8"/>
    </row>
    <row r="15" spans="1:6" s="1" customFormat="1" ht="27">
      <c r="A15" s="76">
        <v>2</v>
      </c>
      <c r="B15" s="96" t="s">
        <v>117</v>
      </c>
      <c r="C15" s="187" t="s">
        <v>118</v>
      </c>
      <c r="D15" s="188"/>
      <c r="E15" s="93">
        <v>765</v>
      </c>
      <c r="F15" s="8"/>
    </row>
    <row r="16" spans="1:6" s="1" customFormat="1" ht="27">
      <c r="A16" s="76">
        <v>3</v>
      </c>
      <c r="B16" s="71" t="s">
        <v>123</v>
      </c>
      <c r="C16" s="187" t="s">
        <v>124</v>
      </c>
      <c r="D16" s="188"/>
      <c r="E16" s="93">
        <v>300</v>
      </c>
      <c r="F16" s="8"/>
    </row>
    <row r="17" spans="1:6" s="1" customFormat="1" ht="30">
      <c r="A17" s="76">
        <v>4</v>
      </c>
      <c r="B17" s="95" t="s">
        <v>119</v>
      </c>
      <c r="C17" s="191" t="s">
        <v>120</v>
      </c>
      <c r="D17" s="192"/>
      <c r="E17" s="93">
        <v>100</v>
      </c>
      <c r="F17" s="8"/>
    </row>
    <row r="18" spans="1:6" s="1" customFormat="1" ht="30">
      <c r="A18" s="76">
        <v>5</v>
      </c>
      <c r="B18" s="95" t="s">
        <v>121</v>
      </c>
      <c r="C18" s="187" t="s">
        <v>122</v>
      </c>
      <c r="D18" s="188"/>
      <c r="E18" s="93">
        <v>90</v>
      </c>
      <c r="F18" s="8"/>
    </row>
    <row r="19" spans="1:6" s="1" customFormat="1" ht="76.5" customHeight="1">
      <c r="A19" s="76">
        <v>6</v>
      </c>
      <c r="B19" s="71" t="s">
        <v>125</v>
      </c>
      <c r="C19" s="187" t="s">
        <v>126</v>
      </c>
      <c r="D19" s="188"/>
      <c r="E19" s="93">
        <v>20</v>
      </c>
      <c r="F19" s="8"/>
    </row>
    <row r="20" spans="1:6" s="1" customFormat="1" ht="15">
      <c r="A20" s="184" t="s">
        <v>322</v>
      </c>
      <c r="B20" s="158"/>
      <c r="C20" s="158"/>
      <c r="D20" s="159"/>
      <c r="E20" s="14">
        <f>E21</f>
        <v>270</v>
      </c>
      <c r="F20" s="8"/>
    </row>
    <row r="21" spans="1:6" s="1" customFormat="1" ht="30">
      <c r="A21" s="76">
        <v>1</v>
      </c>
      <c r="B21" s="95" t="s">
        <v>127</v>
      </c>
      <c r="C21" s="187" t="s">
        <v>128</v>
      </c>
      <c r="D21" s="188"/>
      <c r="E21" s="93">
        <v>270</v>
      </c>
      <c r="F21" s="8"/>
    </row>
    <row r="22" spans="1:6" s="1" customFormat="1" ht="15">
      <c r="A22" s="157" t="s">
        <v>39</v>
      </c>
      <c r="B22" s="158"/>
      <c r="C22" s="158"/>
      <c r="D22" s="159"/>
      <c r="E22" s="14">
        <f>E3+E13+E20</f>
        <v>5827</v>
      </c>
      <c r="F22" s="15"/>
    </row>
    <row r="23" spans="1:6" s="1" customFormat="1" ht="15" hidden="1">
      <c r="A23" s="149" t="s">
        <v>129</v>
      </c>
      <c r="B23" s="150"/>
      <c r="C23" s="16" t="s">
        <v>130</v>
      </c>
      <c r="D23" s="149" t="s">
        <v>42</v>
      </c>
      <c r="E23" s="149"/>
      <c r="F23" s="149"/>
    </row>
    <row r="24" spans="1:6" s="1" customFormat="1" ht="15" hidden="1">
      <c r="A24" s="151" t="s">
        <v>131</v>
      </c>
      <c r="B24" s="152"/>
      <c r="C24" s="17" t="s">
        <v>132</v>
      </c>
      <c r="D24" s="151"/>
      <c r="E24" s="151"/>
      <c r="F24" s="151"/>
    </row>
  </sheetData>
  <sheetProtection/>
  <mergeCells count="26">
    <mergeCell ref="A1:F1"/>
    <mergeCell ref="A2:B2"/>
    <mergeCell ref="C2:D2"/>
    <mergeCell ref="A3:D3"/>
    <mergeCell ref="C4:D4"/>
    <mergeCell ref="C5:D5"/>
    <mergeCell ref="C7:D7"/>
    <mergeCell ref="C8:D8"/>
    <mergeCell ref="C9:D9"/>
    <mergeCell ref="C6:D6"/>
    <mergeCell ref="C10:D10"/>
    <mergeCell ref="C11:D11"/>
    <mergeCell ref="C12:D12"/>
    <mergeCell ref="A13:D13"/>
    <mergeCell ref="C14:D14"/>
    <mergeCell ref="C15:D15"/>
    <mergeCell ref="C17:D17"/>
    <mergeCell ref="C18:D18"/>
    <mergeCell ref="A24:B24"/>
    <mergeCell ref="D23:F24"/>
    <mergeCell ref="C19:D19"/>
    <mergeCell ref="C16:D16"/>
    <mergeCell ref="A20:D20"/>
    <mergeCell ref="C21:D21"/>
    <mergeCell ref="A22:D22"/>
    <mergeCell ref="A23:B23"/>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U35"/>
  <sheetViews>
    <sheetView zoomScale="90" zoomScaleNormal="90" zoomScalePageLayoutView="0" workbookViewId="0" topLeftCell="A1">
      <selection activeCell="C12" sqref="C12"/>
    </sheetView>
  </sheetViews>
  <sheetFormatPr defaultColWidth="9.140625" defaultRowHeight="15"/>
  <cols>
    <col min="1" max="1" width="5.57421875" style="64" customWidth="1"/>
    <col min="2" max="2" width="14.421875" style="64" customWidth="1"/>
    <col min="3" max="3" width="91.421875" style="64" customWidth="1"/>
    <col min="4" max="4" width="10.57421875" style="65" customWidth="1"/>
    <col min="5" max="5" width="6.28125" style="64" customWidth="1"/>
    <col min="6" max="10" width="9.00390625" style="64" customWidth="1"/>
    <col min="11" max="11" width="9.421875" style="64" bestFit="1" customWidth="1"/>
    <col min="12" max="16384" width="9.00390625" style="64" customWidth="1"/>
  </cols>
  <sheetData>
    <row r="1" spans="1:5" ht="39.75" customHeight="1">
      <c r="A1" s="206" t="s">
        <v>342</v>
      </c>
      <c r="B1" s="207"/>
      <c r="C1" s="207"/>
      <c r="D1" s="207"/>
      <c r="E1" s="207"/>
    </row>
    <row r="2" spans="1:5" s="63" customFormat="1" ht="31.5" customHeight="1">
      <c r="A2" s="208" t="s">
        <v>1</v>
      </c>
      <c r="B2" s="209"/>
      <c r="C2" s="66" t="s">
        <v>2</v>
      </c>
      <c r="D2" s="67" t="s">
        <v>318</v>
      </c>
      <c r="E2" s="68" t="s">
        <v>0</v>
      </c>
    </row>
    <row r="3" spans="1:5" ht="19.5" customHeight="1">
      <c r="A3" s="210" t="s">
        <v>324</v>
      </c>
      <c r="B3" s="201"/>
      <c r="C3" s="201"/>
      <c r="D3" s="69">
        <f>SUM(D4:D15)</f>
        <v>7360</v>
      </c>
      <c r="E3" s="36"/>
    </row>
    <row r="4" spans="1:5" ht="59.25" customHeight="1">
      <c r="A4" s="70">
        <v>1</v>
      </c>
      <c r="B4" s="71" t="s">
        <v>137</v>
      </c>
      <c r="C4" s="72" t="s">
        <v>138</v>
      </c>
      <c r="D4" s="43">
        <v>4100</v>
      </c>
      <c r="E4" s="72"/>
    </row>
    <row r="5" spans="1:10" ht="58.5" customHeight="1">
      <c r="A5" s="70">
        <v>2</v>
      </c>
      <c r="B5" s="71" t="s">
        <v>135</v>
      </c>
      <c r="C5" s="72" t="s">
        <v>136</v>
      </c>
      <c r="D5" s="43">
        <v>430</v>
      </c>
      <c r="E5" s="72"/>
      <c r="J5" s="89"/>
    </row>
    <row r="6" spans="1:10" ht="58.5" customHeight="1">
      <c r="A6" s="70">
        <v>3</v>
      </c>
      <c r="B6" s="71" t="s">
        <v>152</v>
      </c>
      <c r="C6" s="72" t="s">
        <v>153</v>
      </c>
      <c r="D6" s="43">
        <v>500</v>
      </c>
      <c r="E6" s="72"/>
      <c r="J6" s="89"/>
    </row>
    <row r="7" spans="1:10" ht="48" customHeight="1">
      <c r="A7" s="70">
        <v>4</v>
      </c>
      <c r="B7" s="134" t="s">
        <v>148</v>
      </c>
      <c r="C7" s="135" t="s">
        <v>149</v>
      </c>
      <c r="D7" s="136">
        <f>430</f>
        <v>430</v>
      </c>
      <c r="E7" s="72"/>
      <c r="J7" s="89"/>
    </row>
    <row r="8" spans="1:10" ht="36.75" customHeight="1">
      <c r="A8" s="70">
        <v>5</v>
      </c>
      <c r="B8" s="134" t="s">
        <v>139</v>
      </c>
      <c r="C8" s="135" t="s">
        <v>140</v>
      </c>
      <c r="D8" s="136">
        <v>390</v>
      </c>
      <c r="E8" s="72"/>
      <c r="J8" s="89"/>
    </row>
    <row r="9" spans="1:10" ht="36.75" customHeight="1">
      <c r="A9" s="70">
        <v>6</v>
      </c>
      <c r="B9" s="134" t="s">
        <v>147</v>
      </c>
      <c r="C9" s="137" t="s">
        <v>314</v>
      </c>
      <c r="D9" s="136">
        <f>400</f>
        <v>400</v>
      </c>
      <c r="E9" s="72"/>
      <c r="J9" s="89"/>
    </row>
    <row r="10" spans="1:10" ht="45" customHeight="1">
      <c r="A10" s="70">
        <v>7</v>
      </c>
      <c r="B10" s="134" t="s">
        <v>145</v>
      </c>
      <c r="C10" s="135" t="s">
        <v>315</v>
      </c>
      <c r="D10" s="136">
        <v>400</v>
      </c>
      <c r="E10" s="72"/>
      <c r="J10" s="89"/>
    </row>
    <row r="11" spans="1:10" ht="35.25" customHeight="1">
      <c r="A11" s="70">
        <v>8</v>
      </c>
      <c r="B11" s="134" t="s">
        <v>133</v>
      </c>
      <c r="C11" s="135" t="s">
        <v>134</v>
      </c>
      <c r="D11" s="136">
        <v>210</v>
      </c>
      <c r="E11" s="72"/>
      <c r="J11" s="89"/>
    </row>
    <row r="12" spans="1:10" ht="35.25" customHeight="1">
      <c r="A12" s="70">
        <v>9</v>
      </c>
      <c r="B12" s="134" t="s">
        <v>146</v>
      </c>
      <c r="C12" s="138" t="s">
        <v>316</v>
      </c>
      <c r="D12" s="136">
        <v>160</v>
      </c>
      <c r="E12" s="72"/>
      <c r="J12" s="89"/>
    </row>
    <row r="13" spans="1:10" ht="35.25" customHeight="1">
      <c r="A13" s="70">
        <v>10</v>
      </c>
      <c r="B13" s="134" t="s">
        <v>143</v>
      </c>
      <c r="C13" s="135" t="s">
        <v>144</v>
      </c>
      <c r="D13" s="136">
        <v>110</v>
      </c>
      <c r="E13" s="72"/>
      <c r="J13" s="89"/>
    </row>
    <row r="14" spans="1:10" ht="35.25" customHeight="1">
      <c r="A14" s="70">
        <v>11</v>
      </c>
      <c r="B14" s="134" t="s">
        <v>150</v>
      </c>
      <c r="C14" s="135" t="s">
        <v>151</v>
      </c>
      <c r="D14" s="136">
        <v>120</v>
      </c>
      <c r="E14" s="72"/>
      <c r="J14" s="89"/>
    </row>
    <row r="15" spans="1:5" ht="45.75" customHeight="1">
      <c r="A15" s="70">
        <v>12</v>
      </c>
      <c r="B15" s="134" t="s">
        <v>141</v>
      </c>
      <c r="C15" s="135" t="s">
        <v>142</v>
      </c>
      <c r="D15" s="136">
        <v>110</v>
      </c>
      <c r="E15" s="72"/>
    </row>
    <row r="16" spans="1:5" ht="19.5" customHeight="1">
      <c r="A16" s="211" t="s">
        <v>325</v>
      </c>
      <c r="B16" s="212"/>
      <c r="C16" s="212"/>
      <c r="D16" s="139">
        <f>SUM(D17:D21)</f>
        <v>16320</v>
      </c>
      <c r="E16" s="36"/>
    </row>
    <row r="17" spans="1:5" ht="48.75" customHeight="1">
      <c r="A17" s="70">
        <v>1</v>
      </c>
      <c r="B17" s="71" t="s">
        <v>158</v>
      </c>
      <c r="C17" s="36" t="s">
        <v>159</v>
      </c>
      <c r="D17" s="43">
        <v>12300</v>
      </c>
      <c r="E17" s="72"/>
    </row>
    <row r="18" spans="1:5" ht="33" customHeight="1">
      <c r="A18" s="70">
        <v>2</v>
      </c>
      <c r="B18" s="71" t="s">
        <v>155</v>
      </c>
      <c r="C18" s="36" t="s">
        <v>154</v>
      </c>
      <c r="D18" s="43">
        <v>1550</v>
      </c>
      <c r="E18" s="72"/>
    </row>
    <row r="19" spans="1:5" ht="30" customHeight="1">
      <c r="A19" s="70">
        <v>3</v>
      </c>
      <c r="B19" s="71" t="s">
        <v>156</v>
      </c>
      <c r="C19" s="36" t="s">
        <v>157</v>
      </c>
      <c r="D19" s="43">
        <v>1550</v>
      </c>
      <c r="E19" s="72"/>
    </row>
    <row r="20" spans="1:5" ht="78" customHeight="1">
      <c r="A20" s="70">
        <v>4</v>
      </c>
      <c r="B20" s="71" t="s">
        <v>160</v>
      </c>
      <c r="C20" s="73" t="s">
        <v>161</v>
      </c>
      <c r="D20" s="43">
        <v>800</v>
      </c>
      <c r="E20" s="72"/>
    </row>
    <row r="21" spans="1:5" s="129" customFormat="1" ht="36" customHeight="1">
      <c r="A21" s="70">
        <v>5</v>
      </c>
      <c r="B21" s="134" t="s">
        <v>162</v>
      </c>
      <c r="C21" s="135" t="s">
        <v>308</v>
      </c>
      <c r="D21" s="136">
        <f>20+36+30+34</f>
        <v>120</v>
      </c>
      <c r="E21" s="128"/>
    </row>
    <row r="22" spans="1:5" ht="19.5" customHeight="1">
      <c r="A22" s="210" t="s">
        <v>326</v>
      </c>
      <c r="B22" s="201"/>
      <c r="C22" s="201"/>
      <c r="D22" s="69">
        <f>SUM(D23:D25)</f>
        <v>590</v>
      </c>
      <c r="E22" s="36"/>
    </row>
    <row r="23" spans="1:255" ht="120" customHeight="1">
      <c r="A23" s="74">
        <v>1</v>
      </c>
      <c r="B23" s="131" t="s">
        <v>310</v>
      </c>
      <c r="C23" s="75" t="s">
        <v>163</v>
      </c>
      <c r="D23" s="43">
        <v>330</v>
      </c>
      <c r="E23" s="72"/>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row>
    <row r="24" spans="1:255" ht="120" customHeight="1">
      <c r="A24" s="74">
        <v>2</v>
      </c>
      <c r="B24" s="131" t="s">
        <v>311</v>
      </c>
      <c r="C24" s="125" t="s">
        <v>165</v>
      </c>
      <c r="D24" s="43">
        <v>140</v>
      </c>
      <c r="E24" s="72"/>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row>
    <row r="25" spans="1:255" ht="99.75" customHeight="1">
      <c r="A25" s="74">
        <v>3</v>
      </c>
      <c r="B25" s="133" t="s">
        <v>313</v>
      </c>
      <c r="C25" s="75" t="s">
        <v>164</v>
      </c>
      <c r="D25" s="43">
        <v>120</v>
      </c>
      <c r="E25" s="72"/>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row>
    <row r="26" spans="1:5" ht="19.5" customHeight="1">
      <c r="A26" s="198" t="s">
        <v>327</v>
      </c>
      <c r="B26" s="199"/>
      <c r="C26" s="199"/>
      <c r="D26" s="69">
        <f>SUM(D27:D32)</f>
        <v>3765</v>
      </c>
      <c r="E26" s="36"/>
    </row>
    <row r="27" spans="1:5" ht="46.5" customHeight="1">
      <c r="A27" s="76">
        <v>1</v>
      </c>
      <c r="B27" s="78" t="s">
        <v>77</v>
      </c>
      <c r="C27" s="71" t="s">
        <v>32</v>
      </c>
      <c r="D27" s="43">
        <v>2265</v>
      </c>
      <c r="E27" s="36"/>
    </row>
    <row r="28" spans="1:5" ht="33" customHeight="1">
      <c r="A28" s="76">
        <v>2</v>
      </c>
      <c r="B28" s="77" t="s">
        <v>166</v>
      </c>
      <c r="C28" s="77" t="s">
        <v>167</v>
      </c>
      <c r="D28" s="43">
        <v>870</v>
      </c>
      <c r="E28" s="36"/>
    </row>
    <row r="29" spans="1:5" ht="33" customHeight="1">
      <c r="A29" s="76">
        <v>3</v>
      </c>
      <c r="B29" s="79" t="s">
        <v>170</v>
      </c>
      <c r="C29" s="44" t="s">
        <v>171</v>
      </c>
      <c r="D29" s="43">
        <v>306</v>
      </c>
      <c r="E29" s="36"/>
    </row>
    <row r="30" spans="1:5" ht="31.5" customHeight="1">
      <c r="A30" s="76">
        <v>4</v>
      </c>
      <c r="B30" s="78" t="s">
        <v>168</v>
      </c>
      <c r="C30" s="79" t="s">
        <v>169</v>
      </c>
      <c r="D30" s="43">
        <v>184</v>
      </c>
      <c r="E30" s="78"/>
    </row>
    <row r="31" spans="1:5" ht="31.5" customHeight="1">
      <c r="A31" s="76">
        <v>5</v>
      </c>
      <c r="B31" s="79" t="s">
        <v>172</v>
      </c>
      <c r="C31" s="44" t="s">
        <v>173</v>
      </c>
      <c r="D31" s="43">
        <v>80</v>
      </c>
      <c r="E31" s="72"/>
    </row>
    <row r="32" spans="1:5" ht="45" customHeight="1">
      <c r="A32" s="76">
        <v>6</v>
      </c>
      <c r="B32" s="78" t="s">
        <v>174</v>
      </c>
      <c r="C32" s="71" t="s">
        <v>175</v>
      </c>
      <c r="D32" s="43">
        <v>60</v>
      </c>
      <c r="E32" s="80"/>
    </row>
    <row r="33" spans="1:5" ht="19.5" customHeight="1">
      <c r="A33" s="200" t="s">
        <v>39</v>
      </c>
      <c r="B33" s="201"/>
      <c r="C33" s="201"/>
      <c r="D33" s="81">
        <f>D16+D3+D22+D26</f>
        <v>28035</v>
      </c>
      <c r="E33" s="82"/>
    </row>
    <row r="34" spans="1:5" ht="21" customHeight="1" hidden="1">
      <c r="A34" s="202" t="s">
        <v>176</v>
      </c>
      <c r="B34" s="203"/>
      <c r="C34" s="83" t="s">
        <v>177</v>
      </c>
      <c r="D34" s="84"/>
      <c r="E34" s="85"/>
    </row>
    <row r="35" spans="1:5" ht="21" customHeight="1" hidden="1">
      <c r="A35" s="204" t="s">
        <v>178</v>
      </c>
      <c r="B35" s="205"/>
      <c r="C35" s="86" t="s">
        <v>179</v>
      </c>
      <c r="D35" s="87"/>
      <c r="E35" s="88"/>
    </row>
  </sheetData>
  <sheetProtection/>
  <mergeCells count="9">
    <mergeCell ref="A26:C26"/>
    <mergeCell ref="A33:C33"/>
    <mergeCell ref="A34:B34"/>
    <mergeCell ref="A35:B35"/>
    <mergeCell ref="A1:E1"/>
    <mergeCell ref="A2:B2"/>
    <mergeCell ref="A3:C3"/>
    <mergeCell ref="A16:C16"/>
    <mergeCell ref="A22:C22"/>
  </mergeCells>
  <printOptions horizontalCentered="1"/>
  <pageMargins left="0.7086614173228347" right="0.7086614173228347" top="0.7480314960629921" bottom="0.7480314960629921" header="0.31496062992125984" footer="0.31496062992125984"/>
  <pageSetup horizontalDpi="600" verticalDpi="600" orientation="landscape" paperSize="8" scale="90" r:id="rId1"/>
</worksheet>
</file>

<file path=xl/worksheets/sheet6.xml><?xml version="1.0" encoding="utf-8"?>
<worksheet xmlns="http://schemas.openxmlformats.org/spreadsheetml/2006/main" xmlns:r="http://schemas.openxmlformats.org/officeDocument/2006/relationships">
  <dimension ref="A1:F12"/>
  <sheetViews>
    <sheetView tabSelected="1" zoomScalePageLayoutView="0" workbookViewId="0" topLeftCell="A1">
      <selection activeCell="H6" sqref="H6"/>
    </sheetView>
  </sheetViews>
  <sheetFormatPr defaultColWidth="9.140625" defaultRowHeight="15"/>
  <cols>
    <col min="1" max="1" width="4.57421875" style="0" customWidth="1"/>
    <col min="2" max="2" width="25.421875" style="0" customWidth="1"/>
    <col min="3" max="3" width="27.7109375" style="0" customWidth="1"/>
    <col min="4" max="4" width="46.421875" style="0" customWidth="1"/>
    <col min="5" max="5" width="9.28125" style="59" customWidth="1"/>
    <col min="6" max="6" width="13.57421875" style="0" customWidth="1"/>
  </cols>
  <sheetData>
    <row r="1" spans="1:6" ht="39.75" customHeight="1">
      <c r="A1" s="167" t="s">
        <v>343</v>
      </c>
      <c r="B1" s="168"/>
      <c r="C1" s="168"/>
      <c r="D1" s="168"/>
      <c r="E1" s="168"/>
      <c r="F1" s="168"/>
    </row>
    <row r="2" spans="1:6" s="1" customFormat="1" ht="27">
      <c r="A2" s="169" t="s">
        <v>1</v>
      </c>
      <c r="B2" s="170"/>
      <c r="C2" s="216" t="s">
        <v>299</v>
      </c>
      <c r="D2" s="172"/>
      <c r="E2" s="4" t="s">
        <v>318</v>
      </c>
      <c r="F2" s="6" t="s">
        <v>3</v>
      </c>
    </row>
    <row r="3" spans="1:6" s="1" customFormat="1" ht="15">
      <c r="A3" s="184" t="s">
        <v>320</v>
      </c>
      <c r="B3" s="158"/>
      <c r="C3" s="158"/>
      <c r="D3" s="159"/>
      <c r="E3" s="7">
        <f>SUM(E4:E7)</f>
        <v>8435</v>
      </c>
      <c r="F3" s="8"/>
    </row>
    <row r="4" spans="1:6" s="1" customFormat="1" ht="93.75" customHeight="1">
      <c r="A4" s="9">
        <v>1</v>
      </c>
      <c r="B4" s="60" t="s">
        <v>298</v>
      </c>
      <c r="C4" s="213" t="s">
        <v>180</v>
      </c>
      <c r="D4" s="176"/>
      <c r="E4" s="11">
        <v>7587</v>
      </c>
      <c r="F4" s="8"/>
    </row>
    <row r="5" spans="1:6" s="1" customFormat="1" ht="34.5" customHeight="1">
      <c r="A5" s="9">
        <v>2</v>
      </c>
      <c r="B5" s="60" t="s">
        <v>185</v>
      </c>
      <c r="C5" s="213" t="s">
        <v>186</v>
      </c>
      <c r="D5" s="214"/>
      <c r="E5" s="11">
        <v>326</v>
      </c>
      <c r="F5" s="8" t="s">
        <v>351</v>
      </c>
    </row>
    <row r="6" spans="1:6" s="1" customFormat="1" ht="61.5" customHeight="1">
      <c r="A6" s="9">
        <v>3</v>
      </c>
      <c r="B6" s="60" t="s">
        <v>183</v>
      </c>
      <c r="C6" s="215" t="s">
        <v>184</v>
      </c>
      <c r="D6" s="176"/>
      <c r="E6" s="11">
        <v>150</v>
      </c>
      <c r="F6" s="60"/>
    </row>
    <row r="7" spans="1:6" s="1" customFormat="1" ht="43.5" customHeight="1">
      <c r="A7" s="9">
        <v>4</v>
      </c>
      <c r="B7" s="60" t="s">
        <v>181</v>
      </c>
      <c r="C7" s="213" t="s">
        <v>182</v>
      </c>
      <c r="D7" s="214"/>
      <c r="E7" s="11">
        <v>372</v>
      </c>
      <c r="F7" s="8"/>
    </row>
    <row r="8" spans="1:6" s="1" customFormat="1" ht="15">
      <c r="A8" s="184" t="s">
        <v>321</v>
      </c>
      <c r="B8" s="158"/>
      <c r="C8" s="158"/>
      <c r="D8" s="159"/>
      <c r="E8" s="7">
        <f>E9</f>
        <v>720</v>
      </c>
      <c r="F8" s="8"/>
    </row>
    <row r="9" spans="1:6" s="1" customFormat="1" ht="34.5" customHeight="1">
      <c r="A9" s="9">
        <v>1</v>
      </c>
      <c r="B9" s="61" t="s">
        <v>77</v>
      </c>
      <c r="C9" s="213" t="s">
        <v>32</v>
      </c>
      <c r="D9" s="176"/>
      <c r="E9" s="11">
        <v>720</v>
      </c>
      <c r="F9" s="238" t="s">
        <v>352</v>
      </c>
    </row>
    <row r="10" spans="1:6" s="1" customFormat="1" ht="15">
      <c r="A10" s="157" t="s">
        <v>39</v>
      </c>
      <c r="B10" s="158"/>
      <c r="C10" s="158"/>
      <c r="D10" s="159"/>
      <c r="E10" s="13">
        <f>E3+E8</f>
        <v>9155</v>
      </c>
      <c r="F10" s="15"/>
    </row>
    <row r="11" spans="1:6" s="1" customFormat="1" ht="15" hidden="1">
      <c r="A11" s="149" t="s">
        <v>176</v>
      </c>
      <c r="B11" s="150"/>
      <c r="C11" s="16" t="s">
        <v>179</v>
      </c>
      <c r="D11" s="153" t="s">
        <v>42</v>
      </c>
      <c r="E11" s="153"/>
      <c r="F11" s="153"/>
    </row>
    <row r="12" spans="1:6" s="1" customFormat="1" ht="15" hidden="1">
      <c r="A12" s="151" t="s">
        <v>178</v>
      </c>
      <c r="B12" s="152"/>
      <c r="C12" s="17" t="s">
        <v>179</v>
      </c>
      <c r="D12" s="154"/>
      <c r="E12" s="154"/>
      <c r="F12" s="154"/>
    </row>
  </sheetData>
  <sheetProtection/>
  <mergeCells count="14">
    <mergeCell ref="C4:D4"/>
    <mergeCell ref="A1:F1"/>
    <mergeCell ref="A2:B2"/>
    <mergeCell ref="C2:D2"/>
    <mergeCell ref="A3:D3"/>
    <mergeCell ref="A11:B11"/>
    <mergeCell ref="A12:B12"/>
    <mergeCell ref="D11:F12"/>
    <mergeCell ref="C7:D7"/>
    <mergeCell ref="C5:D5"/>
    <mergeCell ref="A8:D8"/>
    <mergeCell ref="C9:D9"/>
    <mergeCell ref="A10:D10"/>
    <mergeCell ref="C6:D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F16"/>
  <sheetViews>
    <sheetView zoomScalePageLayoutView="0" workbookViewId="0" topLeftCell="A1">
      <selection activeCell="C4" sqref="C4:D4"/>
    </sheetView>
  </sheetViews>
  <sheetFormatPr defaultColWidth="9.140625" defaultRowHeight="15"/>
  <cols>
    <col min="1" max="1" width="4.421875" style="0" customWidth="1"/>
    <col min="2" max="2" width="33.140625" style="0" customWidth="1"/>
    <col min="3" max="3" width="35.421875" style="0" customWidth="1"/>
    <col min="4" max="4" width="27.28125" style="0" customWidth="1"/>
    <col min="5" max="5" width="9.7109375" style="2" customWidth="1"/>
    <col min="6" max="6" width="7.00390625" style="0" customWidth="1"/>
  </cols>
  <sheetData>
    <row r="1" spans="1:6" ht="39.75" customHeight="1">
      <c r="A1" s="167" t="s">
        <v>344</v>
      </c>
      <c r="B1" s="168"/>
      <c r="C1" s="168"/>
      <c r="D1" s="168"/>
      <c r="E1" s="168"/>
      <c r="F1" s="168"/>
    </row>
    <row r="2" spans="1:6" s="1" customFormat="1" ht="27">
      <c r="A2" s="169" t="s">
        <v>1</v>
      </c>
      <c r="B2" s="170"/>
      <c r="C2" s="171" t="s">
        <v>2</v>
      </c>
      <c r="D2" s="172"/>
      <c r="E2" s="4" t="s">
        <v>318</v>
      </c>
      <c r="F2" s="6" t="s">
        <v>3</v>
      </c>
    </row>
    <row r="3" spans="1:6" s="1" customFormat="1" ht="15">
      <c r="A3" s="181" t="s">
        <v>45</v>
      </c>
      <c r="B3" s="219"/>
      <c r="C3" s="219"/>
      <c r="D3" s="220"/>
      <c r="E3" s="7">
        <f>E4</f>
        <v>414</v>
      </c>
      <c r="F3" s="8"/>
    </row>
    <row r="4" spans="1:6" s="1" customFormat="1" ht="59.25" customHeight="1">
      <c r="A4" s="9">
        <v>1</v>
      </c>
      <c r="B4" s="119" t="s">
        <v>292</v>
      </c>
      <c r="C4" s="175" t="s">
        <v>187</v>
      </c>
      <c r="D4" s="183"/>
      <c r="E4" s="11">
        <v>414</v>
      </c>
      <c r="F4" s="8" t="s">
        <v>188</v>
      </c>
    </row>
    <row r="5" spans="1:6" s="1" customFormat="1" ht="15">
      <c r="A5" s="181" t="s">
        <v>4</v>
      </c>
      <c r="B5" s="158"/>
      <c r="C5" s="158"/>
      <c r="D5" s="159"/>
      <c r="E5" s="7">
        <f>E6+E7+E8</f>
        <v>339</v>
      </c>
      <c r="F5" s="8"/>
    </row>
    <row r="6" spans="1:6" s="1" customFormat="1" ht="45.75" customHeight="1">
      <c r="A6" s="50">
        <v>1</v>
      </c>
      <c r="B6" s="120" t="s">
        <v>296</v>
      </c>
      <c r="C6" s="175" t="s">
        <v>191</v>
      </c>
      <c r="D6" s="183"/>
      <c r="E6" s="11">
        <v>148</v>
      </c>
      <c r="F6" s="8"/>
    </row>
    <row r="7" spans="1:6" s="1" customFormat="1" ht="29.25" customHeight="1">
      <c r="A7" s="9">
        <v>2</v>
      </c>
      <c r="B7" s="120" t="s">
        <v>294</v>
      </c>
      <c r="C7" s="217" t="s">
        <v>190</v>
      </c>
      <c r="D7" s="218"/>
      <c r="E7" s="11">
        <v>145</v>
      </c>
      <c r="F7" s="8"/>
    </row>
    <row r="8" spans="1:6" s="1" customFormat="1" ht="18" customHeight="1">
      <c r="A8" s="9">
        <v>3</v>
      </c>
      <c r="B8" s="120" t="s">
        <v>293</v>
      </c>
      <c r="C8" s="217" t="s">
        <v>189</v>
      </c>
      <c r="D8" s="218"/>
      <c r="E8" s="11">
        <v>46</v>
      </c>
      <c r="F8" s="8"/>
    </row>
    <row r="9" spans="1:6" s="1" customFormat="1" ht="15">
      <c r="A9" s="181" t="s">
        <v>9</v>
      </c>
      <c r="B9" s="158"/>
      <c r="C9" s="158"/>
      <c r="D9" s="159"/>
      <c r="E9" s="7">
        <f>E10+E11</f>
        <v>2160</v>
      </c>
      <c r="F9" s="8"/>
    </row>
    <row r="10" spans="1:6" s="1" customFormat="1" ht="48.75" customHeight="1">
      <c r="A10" s="9">
        <v>1</v>
      </c>
      <c r="B10" s="119" t="s">
        <v>295</v>
      </c>
      <c r="C10" s="175" t="s">
        <v>192</v>
      </c>
      <c r="D10" s="176"/>
      <c r="E10" s="11">
        <v>1540</v>
      </c>
      <c r="F10" s="8"/>
    </row>
    <row r="11" spans="1:6" s="1" customFormat="1" ht="30" customHeight="1">
      <c r="A11" s="9">
        <v>2</v>
      </c>
      <c r="B11" s="119" t="s">
        <v>297</v>
      </c>
      <c r="C11" s="175" t="s">
        <v>193</v>
      </c>
      <c r="D11" s="176"/>
      <c r="E11" s="11">
        <v>620</v>
      </c>
      <c r="F11" s="8"/>
    </row>
    <row r="12" spans="1:6" s="1" customFormat="1" ht="15">
      <c r="A12" s="181" t="s">
        <v>72</v>
      </c>
      <c r="B12" s="158"/>
      <c r="C12" s="158"/>
      <c r="D12" s="159"/>
      <c r="E12" s="7">
        <f>E13</f>
        <v>1204</v>
      </c>
      <c r="F12" s="8"/>
    </row>
    <row r="13" spans="1:6" s="1" customFormat="1" ht="20.25" customHeight="1">
      <c r="A13" s="9">
        <v>1</v>
      </c>
      <c r="B13" s="44" t="s">
        <v>77</v>
      </c>
      <c r="C13" s="175" t="s">
        <v>32</v>
      </c>
      <c r="D13" s="176"/>
      <c r="E13" s="11">
        <v>1204</v>
      </c>
      <c r="F13" s="8"/>
    </row>
    <row r="14" spans="1:6" s="1" customFormat="1" ht="15">
      <c r="A14" s="157" t="s">
        <v>39</v>
      </c>
      <c r="B14" s="158"/>
      <c r="C14" s="158"/>
      <c r="D14" s="159"/>
      <c r="E14" s="13">
        <f>E12+E9+E5+E3</f>
        <v>4117</v>
      </c>
      <c r="F14" s="15"/>
    </row>
    <row r="15" spans="1:6" s="1" customFormat="1" ht="15" hidden="1">
      <c r="A15" s="149" t="s">
        <v>194</v>
      </c>
      <c r="B15" s="150"/>
      <c r="C15" s="16" t="s">
        <v>195</v>
      </c>
      <c r="D15" s="153" t="s">
        <v>42</v>
      </c>
      <c r="E15" s="153"/>
      <c r="F15" s="153"/>
    </row>
    <row r="16" spans="1:6" s="1" customFormat="1" ht="15" hidden="1">
      <c r="A16" s="151" t="s">
        <v>196</v>
      </c>
      <c r="B16" s="152"/>
      <c r="C16" s="17" t="s">
        <v>197</v>
      </c>
      <c r="D16" s="154"/>
      <c r="E16" s="154"/>
      <c r="F16" s="154"/>
    </row>
  </sheetData>
  <sheetProtection/>
  <mergeCells count="18">
    <mergeCell ref="A14:D14"/>
    <mergeCell ref="A15:B15"/>
    <mergeCell ref="A1:F1"/>
    <mergeCell ref="A2:B2"/>
    <mergeCell ref="C2:D2"/>
    <mergeCell ref="A3:D3"/>
    <mergeCell ref="C4:D4"/>
    <mergeCell ref="A5:D5"/>
    <mergeCell ref="C7:D7"/>
    <mergeCell ref="C8:D8"/>
    <mergeCell ref="A9:D9"/>
    <mergeCell ref="C6:D6"/>
    <mergeCell ref="A16:B16"/>
    <mergeCell ref="D15:F16"/>
    <mergeCell ref="C10:D10"/>
    <mergeCell ref="C11:D11"/>
    <mergeCell ref="A12:D12"/>
    <mergeCell ref="C13:D13"/>
  </mergeCells>
  <printOptions/>
  <pageMargins left="0.71" right="0.71" top="0.75" bottom="0.75" header="0.31" footer="0.31"/>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F22"/>
  <sheetViews>
    <sheetView zoomScalePageLayoutView="0" workbookViewId="0" topLeftCell="A1">
      <selection activeCell="C5" sqref="C5:D5"/>
    </sheetView>
  </sheetViews>
  <sheetFormatPr defaultColWidth="8.8515625" defaultRowHeight="15"/>
  <cols>
    <col min="1" max="1" width="4.7109375" style="23" customWidth="1"/>
    <col min="2" max="2" width="27.57421875" style="23" customWidth="1"/>
    <col min="3" max="3" width="29.00390625" style="23" customWidth="1"/>
    <col min="4" max="4" width="42.28125" style="23" customWidth="1"/>
    <col min="5" max="5" width="10.140625" style="24" customWidth="1"/>
    <col min="6" max="6" width="7.57421875" style="23" customWidth="1"/>
    <col min="7" max="7" width="8.8515625" style="23" bestFit="1" customWidth="1"/>
    <col min="8" max="16384" width="8.8515625" style="23" customWidth="1"/>
  </cols>
  <sheetData>
    <row r="1" spans="1:6" ht="39.75" customHeight="1">
      <c r="A1" s="222" t="s">
        <v>345</v>
      </c>
      <c r="B1" s="223"/>
      <c r="C1" s="223"/>
      <c r="D1" s="223"/>
      <c r="E1" s="223"/>
      <c r="F1" s="223"/>
    </row>
    <row r="2" spans="1:6" ht="28.5">
      <c r="A2" s="169" t="s">
        <v>300</v>
      </c>
      <c r="B2" s="170"/>
      <c r="C2" s="224" t="s">
        <v>299</v>
      </c>
      <c r="D2" s="172"/>
      <c r="E2" s="51" t="s">
        <v>328</v>
      </c>
      <c r="F2" s="124" t="s">
        <v>301</v>
      </c>
    </row>
    <row r="3" spans="1:6" ht="15">
      <c r="A3" s="157" t="s">
        <v>198</v>
      </c>
      <c r="B3" s="158"/>
      <c r="C3" s="158"/>
      <c r="D3" s="159"/>
      <c r="E3" s="7">
        <f>E4+E6+E5</f>
        <v>3715</v>
      </c>
      <c r="F3" s="6"/>
    </row>
    <row r="4" spans="1:6" ht="122.25" customHeight="1">
      <c r="A4" s="9">
        <v>1</v>
      </c>
      <c r="B4" s="52" t="s">
        <v>199</v>
      </c>
      <c r="C4" s="221" t="s">
        <v>309</v>
      </c>
      <c r="D4" s="176"/>
      <c r="E4" s="53">
        <v>3600</v>
      </c>
      <c r="F4" s="6"/>
    </row>
    <row r="5" spans="1:6" ht="63.75" customHeight="1">
      <c r="A5" s="9">
        <v>2</v>
      </c>
      <c r="B5" s="52" t="s">
        <v>200</v>
      </c>
      <c r="C5" s="221" t="s">
        <v>201</v>
      </c>
      <c r="D5" s="176"/>
      <c r="E5" s="53">
        <v>40</v>
      </c>
      <c r="F5" s="6"/>
    </row>
    <row r="6" spans="1:6" ht="36.75" customHeight="1">
      <c r="A6" s="9">
        <v>3</v>
      </c>
      <c r="B6" s="52" t="s">
        <v>202</v>
      </c>
      <c r="C6" s="221" t="s">
        <v>203</v>
      </c>
      <c r="D6" s="176"/>
      <c r="E6" s="53">
        <v>75</v>
      </c>
      <c r="F6" s="6"/>
    </row>
    <row r="7" spans="1:6" ht="15">
      <c r="A7" s="157" t="s">
        <v>204</v>
      </c>
      <c r="B7" s="158"/>
      <c r="C7" s="158"/>
      <c r="D7" s="159"/>
      <c r="E7" s="7">
        <f>SUM(E8:E11)</f>
        <v>630</v>
      </c>
      <c r="F7" s="6"/>
    </row>
    <row r="8" spans="1:6" ht="63" customHeight="1">
      <c r="A8" s="9">
        <v>1</v>
      </c>
      <c r="B8" s="52" t="s">
        <v>209</v>
      </c>
      <c r="C8" s="221" t="s">
        <v>210</v>
      </c>
      <c r="D8" s="176"/>
      <c r="E8" s="53">
        <v>280</v>
      </c>
      <c r="F8" s="6"/>
    </row>
    <row r="9" spans="1:6" ht="47.25" customHeight="1">
      <c r="A9" s="9">
        <v>2</v>
      </c>
      <c r="B9" s="44" t="s">
        <v>211</v>
      </c>
      <c r="C9" s="221" t="s">
        <v>212</v>
      </c>
      <c r="D9" s="176"/>
      <c r="E9" s="53">
        <v>150</v>
      </c>
      <c r="F9" s="6"/>
    </row>
    <row r="10" spans="1:6" ht="43.5" customHeight="1">
      <c r="A10" s="9">
        <v>3</v>
      </c>
      <c r="B10" s="52" t="s">
        <v>205</v>
      </c>
      <c r="C10" s="221" t="s">
        <v>206</v>
      </c>
      <c r="D10" s="176"/>
      <c r="E10" s="53">
        <v>100</v>
      </c>
      <c r="F10" s="6"/>
    </row>
    <row r="11" spans="1:6" ht="59.25" customHeight="1">
      <c r="A11" s="9">
        <v>4</v>
      </c>
      <c r="B11" s="52" t="s">
        <v>207</v>
      </c>
      <c r="C11" s="221" t="s">
        <v>208</v>
      </c>
      <c r="D11" s="176"/>
      <c r="E11" s="53">
        <v>100</v>
      </c>
      <c r="F11" s="6"/>
    </row>
    <row r="12" spans="1:6" ht="15">
      <c r="A12" s="157" t="s">
        <v>213</v>
      </c>
      <c r="B12" s="158"/>
      <c r="C12" s="158"/>
      <c r="D12" s="159"/>
      <c r="E12" s="7">
        <f>E13</f>
        <v>500</v>
      </c>
      <c r="F12" s="6"/>
    </row>
    <row r="13" spans="1:6" ht="62.25" customHeight="1">
      <c r="A13" s="9">
        <v>1</v>
      </c>
      <c r="B13" s="52" t="s">
        <v>214</v>
      </c>
      <c r="C13" s="221" t="s">
        <v>215</v>
      </c>
      <c r="D13" s="176"/>
      <c r="E13" s="53">
        <v>500</v>
      </c>
      <c r="F13" s="6"/>
    </row>
    <row r="14" spans="1:6" ht="15">
      <c r="A14" s="157" t="s">
        <v>216</v>
      </c>
      <c r="B14" s="158"/>
      <c r="C14" s="158"/>
      <c r="D14" s="159"/>
      <c r="E14" s="7">
        <f>SUM(E15:E19)</f>
        <v>868</v>
      </c>
      <c r="F14" s="6"/>
    </row>
    <row r="15" spans="1:6" ht="15">
      <c r="A15" s="9">
        <v>1</v>
      </c>
      <c r="B15" s="54" t="s">
        <v>221</v>
      </c>
      <c r="C15" s="175" t="s">
        <v>32</v>
      </c>
      <c r="D15" s="176"/>
      <c r="E15" s="55">
        <v>703</v>
      </c>
      <c r="F15" s="6"/>
    </row>
    <row r="16" spans="1:6" ht="27">
      <c r="A16" s="9">
        <v>2</v>
      </c>
      <c r="B16" s="54" t="s">
        <v>217</v>
      </c>
      <c r="C16" s="175" t="s">
        <v>218</v>
      </c>
      <c r="D16" s="176"/>
      <c r="E16" s="55">
        <v>60</v>
      </c>
      <c r="F16" s="6"/>
    </row>
    <row r="17" spans="1:6" ht="15">
      <c r="A17" s="9">
        <v>3</v>
      </c>
      <c r="B17" s="54" t="s">
        <v>219</v>
      </c>
      <c r="C17" s="175" t="s">
        <v>220</v>
      </c>
      <c r="D17" s="176"/>
      <c r="E17" s="55">
        <v>48</v>
      </c>
      <c r="F17" s="9"/>
    </row>
    <row r="18" spans="1:6" ht="15">
      <c r="A18" s="9">
        <v>4</v>
      </c>
      <c r="B18" s="54" t="s">
        <v>222</v>
      </c>
      <c r="C18" s="175" t="s">
        <v>223</v>
      </c>
      <c r="D18" s="176"/>
      <c r="E18" s="55">
        <v>35</v>
      </c>
      <c r="F18" s="9"/>
    </row>
    <row r="19" spans="1:6" ht="15">
      <c r="A19" s="9">
        <v>5</v>
      </c>
      <c r="B19" s="54" t="s">
        <v>224</v>
      </c>
      <c r="C19" s="175" t="s">
        <v>225</v>
      </c>
      <c r="D19" s="176"/>
      <c r="E19" s="55">
        <v>22</v>
      </c>
      <c r="F19" s="9"/>
    </row>
    <row r="20" spans="1:6" ht="15">
      <c r="A20" s="157" t="s">
        <v>39</v>
      </c>
      <c r="B20" s="158"/>
      <c r="C20" s="158"/>
      <c r="D20" s="159"/>
      <c r="E20" s="13">
        <f>E3+E7+E14+E12</f>
        <v>5713</v>
      </c>
      <c r="F20" s="9"/>
    </row>
    <row r="21" spans="1:6" ht="15" hidden="1">
      <c r="A21" s="152" t="s">
        <v>226</v>
      </c>
      <c r="B21" s="152"/>
      <c r="C21" s="18" t="s">
        <v>227</v>
      </c>
      <c r="D21" s="56" t="s">
        <v>228</v>
      </c>
      <c r="E21" s="57"/>
      <c r="F21" s="58"/>
    </row>
    <row r="22" spans="1:6" ht="15" hidden="1">
      <c r="A22" s="152" t="s">
        <v>229</v>
      </c>
      <c r="B22" s="152"/>
      <c r="C22" s="18" t="s">
        <v>230</v>
      </c>
      <c r="D22" s="56"/>
      <c r="E22" s="57"/>
      <c r="F22" s="58"/>
    </row>
  </sheetData>
  <sheetProtection/>
  <mergeCells count="23">
    <mergeCell ref="A1:F1"/>
    <mergeCell ref="A2:B2"/>
    <mergeCell ref="C2:D2"/>
    <mergeCell ref="A3:D3"/>
    <mergeCell ref="C4:D4"/>
    <mergeCell ref="C5:D5"/>
    <mergeCell ref="C6:D6"/>
    <mergeCell ref="A7:D7"/>
    <mergeCell ref="C15:D15"/>
    <mergeCell ref="C8:D8"/>
    <mergeCell ref="C11:D11"/>
    <mergeCell ref="A12:D12"/>
    <mergeCell ref="C13:D13"/>
    <mergeCell ref="A14:D14"/>
    <mergeCell ref="C9:D9"/>
    <mergeCell ref="C10:D10"/>
    <mergeCell ref="A21:B21"/>
    <mergeCell ref="A22:B22"/>
    <mergeCell ref="C16:D16"/>
    <mergeCell ref="C17:D17"/>
    <mergeCell ref="C18:D18"/>
    <mergeCell ref="C19:D19"/>
    <mergeCell ref="A20:D20"/>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F26"/>
  <sheetViews>
    <sheetView zoomScalePageLayoutView="0" workbookViewId="0" topLeftCell="A1">
      <selection activeCell="C5" sqref="C5:D5"/>
    </sheetView>
  </sheetViews>
  <sheetFormatPr defaultColWidth="9.140625" defaultRowHeight="15"/>
  <cols>
    <col min="1" max="1" width="5.00390625" style="0" customWidth="1"/>
    <col min="2" max="2" width="23.28125" style="0" customWidth="1"/>
    <col min="3" max="3" width="8.8515625" style="37" bestFit="1" customWidth="1"/>
    <col min="4" max="4" width="69.8515625" style="37" customWidth="1"/>
    <col min="5" max="5" width="9.8515625" style="2" customWidth="1"/>
    <col min="6" max="6" width="5.421875" style="0" customWidth="1"/>
  </cols>
  <sheetData>
    <row r="1" spans="1:6" ht="39.75" customHeight="1">
      <c r="A1" s="167" t="s">
        <v>346</v>
      </c>
      <c r="B1" s="168"/>
      <c r="C1" s="168"/>
      <c r="D1" s="168"/>
      <c r="E1" s="168"/>
      <c r="F1" s="168"/>
    </row>
    <row r="2" spans="1:6" s="1" customFormat="1" ht="37.5" customHeight="1">
      <c r="A2" s="169" t="s">
        <v>1</v>
      </c>
      <c r="B2" s="170"/>
      <c r="C2" s="224" t="s">
        <v>299</v>
      </c>
      <c r="D2" s="172"/>
      <c r="E2" s="4" t="s">
        <v>317</v>
      </c>
      <c r="F2" s="6" t="s">
        <v>3</v>
      </c>
    </row>
    <row r="3" spans="1:6" s="1" customFormat="1" ht="15">
      <c r="A3" s="181" t="s">
        <v>45</v>
      </c>
      <c r="B3" s="219"/>
      <c r="C3" s="219"/>
      <c r="D3" s="220"/>
      <c r="E3" s="7">
        <f>SUM(E4:E12)</f>
        <v>1390</v>
      </c>
      <c r="F3" s="8"/>
    </row>
    <row r="4" spans="1:6" s="1" customFormat="1" ht="45" customHeight="1">
      <c r="A4" s="38">
        <v>1</v>
      </c>
      <c r="B4" s="40" t="s">
        <v>233</v>
      </c>
      <c r="C4" s="225" t="s">
        <v>234</v>
      </c>
      <c r="D4" s="226"/>
      <c r="E4" s="11">
        <v>380</v>
      </c>
      <c r="F4" s="8"/>
    </row>
    <row r="5" spans="1:6" s="1" customFormat="1" ht="75" customHeight="1">
      <c r="A5" s="38">
        <v>2</v>
      </c>
      <c r="B5" s="40" t="s">
        <v>236</v>
      </c>
      <c r="C5" s="225" t="s">
        <v>237</v>
      </c>
      <c r="D5" s="226"/>
      <c r="E5" s="11">
        <v>270</v>
      </c>
      <c r="F5" s="8"/>
    </row>
    <row r="6" spans="1:6" s="1" customFormat="1" ht="34.5" customHeight="1">
      <c r="A6" s="38">
        <v>3</v>
      </c>
      <c r="B6" s="40" t="s">
        <v>246</v>
      </c>
      <c r="C6" s="225" t="s">
        <v>247</v>
      </c>
      <c r="D6" s="226"/>
      <c r="E6" s="11">
        <v>240</v>
      </c>
      <c r="F6" s="8"/>
    </row>
    <row r="7" spans="1:6" s="1" customFormat="1" ht="34.5" customHeight="1">
      <c r="A7" s="38">
        <v>4</v>
      </c>
      <c r="B7" s="40" t="s">
        <v>238</v>
      </c>
      <c r="C7" s="225" t="s">
        <v>239</v>
      </c>
      <c r="D7" s="226"/>
      <c r="E7" s="11">
        <v>126</v>
      </c>
      <c r="F7" s="8"/>
    </row>
    <row r="8" spans="1:6" s="1" customFormat="1" ht="34.5" customHeight="1">
      <c r="A8" s="38">
        <v>5</v>
      </c>
      <c r="B8" s="42" t="s">
        <v>235</v>
      </c>
      <c r="C8" s="227" t="s">
        <v>312</v>
      </c>
      <c r="D8" s="195"/>
      <c r="E8" s="43">
        <v>120</v>
      </c>
      <c r="F8" s="8"/>
    </row>
    <row r="9" spans="1:6" s="1" customFormat="1" ht="34.5" customHeight="1">
      <c r="A9" s="38">
        <v>6</v>
      </c>
      <c r="B9" s="40" t="s">
        <v>242</v>
      </c>
      <c r="C9" s="225" t="s">
        <v>243</v>
      </c>
      <c r="D9" s="226"/>
      <c r="E9" s="11">
        <v>100</v>
      </c>
      <c r="F9" s="8"/>
    </row>
    <row r="10" spans="1:6" s="1" customFormat="1" ht="34.5" customHeight="1">
      <c r="A10" s="38">
        <v>7</v>
      </c>
      <c r="B10" s="40" t="s">
        <v>244</v>
      </c>
      <c r="C10" s="225" t="s">
        <v>245</v>
      </c>
      <c r="D10" s="226"/>
      <c r="E10" s="11">
        <v>98</v>
      </c>
      <c r="F10" s="8"/>
    </row>
    <row r="11" spans="1:6" s="1" customFormat="1" ht="37.5" customHeight="1">
      <c r="A11" s="38">
        <v>8</v>
      </c>
      <c r="B11" s="39" t="s">
        <v>231</v>
      </c>
      <c r="C11" s="225" t="s">
        <v>232</v>
      </c>
      <c r="D11" s="226"/>
      <c r="E11" s="11">
        <v>28</v>
      </c>
      <c r="F11" s="8"/>
    </row>
    <row r="12" spans="1:6" s="1" customFormat="1" ht="37.5" customHeight="1">
      <c r="A12" s="38">
        <v>9</v>
      </c>
      <c r="B12" s="40" t="s">
        <v>240</v>
      </c>
      <c r="C12" s="225" t="s">
        <v>241</v>
      </c>
      <c r="D12" s="226"/>
      <c r="E12" s="11">
        <v>28</v>
      </c>
      <c r="F12" s="8"/>
    </row>
    <row r="13" spans="1:6" s="1" customFormat="1" ht="15">
      <c r="A13" s="181" t="s">
        <v>4</v>
      </c>
      <c r="B13" s="158"/>
      <c r="C13" s="158"/>
      <c r="D13" s="159"/>
      <c r="E13" s="7">
        <f>E14</f>
        <v>350</v>
      </c>
      <c r="F13" s="8"/>
    </row>
    <row r="14" spans="1:6" s="1" customFormat="1" ht="90.75" customHeight="1">
      <c r="A14" s="9">
        <v>1</v>
      </c>
      <c r="B14" s="40" t="s">
        <v>248</v>
      </c>
      <c r="C14" s="225" t="s">
        <v>249</v>
      </c>
      <c r="D14" s="226"/>
      <c r="E14" s="11">
        <v>350</v>
      </c>
      <c r="F14" s="8"/>
    </row>
    <row r="15" spans="1:6" s="1" customFormat="1" ht="15">
      <c r="A15" s="184" t="s">
        <v>333</v>
      </c>
      <c r="B15" s="158"/>
      <c r="C15" s="158"/>
      <c r="D15" s="159"/>
      <c r="E15" s="7">
        <f>E16+E17</f>
        <v>3154</v>
      </c>
      <c r="F15" s="8"/>
    </row>
    <row r="16" spans="1:6" s="1" customFormat="1" ht="27">
      <c r="A16" s="9">
        <v>1</v>
      </c>
      <c r="B16" s="44" t="s">
        <v>77</v>
      </c>
      <c r="C16" s="175" t="s">
        <v>32</v>
      </c>
      <c r="D16" s="176"/>
      <c r="E16" s="11">
        <v>3082</v>
      </c>
      <c r="F16" s="8"/>
    </row>
    <row r="17" spans="1:6" s="1" customFormat="1" ht="15">
      <c r="A17" s="9">
        <v>2</v>
      </c>
      <c r="B17" s="44" t="s">
        <v>250</v>
      </c>
      <c r="C17" s="175" t="s">
        <v>251</v>
      </c>
      <c r="D17" s="176"/>
      <c r="E17" s="11">
        <v>72</v>
      </c>
      <c r="F17" s="8"/>
    </row>
    <row r="18" spans="1:6" s="1" customFormat="1" ht="15">
      <c r="A18" s="157" t="s">
        <v>39</v>
      </c>
      <c r="B18" s="158"/>
      <c r="C18" s="158"/>
      <c r="D18" s="159"/>
      <c r="E18" s="13">
        <f>E3+E13+E15</f>
        <v>4894</v>
      </c>
      <c r="F18" s="15"/>
    </row>
    <row r="19" spans="1:6" s="1" customFormat="1" ht="15" hidden="1">
      <c r="A19" s="149" t="s">
        <v>252</v>
      </c>
      <c r="B19" s="150"/>
      <c r="C19" s="149" t="s">
        <v>253</v>
      </c>
      <c r="D19" s="149"/>
      <c r="E19" s="45"/>
      <c r="F19" s="46"/>
    </row>
    <row r="20" spans="1:6" s="1" customFormat="1" ht="15" hidden="1">
      <c r="A20" s="151" t="s">
        <v>254</v>
      </c>
      <c r="B20" s="152"/>
      <c r="C20" s="151" t="s">
        <v>255</v>
      </c>
      <c r="D20" s="151"/>
      <c r="E20" s="47"/>
      <c r="F20" s="48"/>
    </row>
    <row r="26" ht="13.5">
      <c r="D26" s="49"/>
    </row>
  </sheetData>
  <sheetProtection/>
  <mergeCells count="23">
    <mergeCell ref="A13:D13"/>
    <mergeCell ref="C6:D6"/>
    <mergeCell ref="C7:D7"/>
    <mergeCell ref="C8:D8"/>
    <mergeCell ref="C9:D9"/>
    <mergeCell ref="A1:F1"/>
    <mergeCell ref="A2:B2"/>
    <mergeCell ref="C2:D2"/>
    <mergeCell ref="A3:D3"/>
    <mergeCell ref="C10:D10"/>
    <mergeCell ref="C4:D4"/>
    <mergeCell ref="C5:D5"/>
    <mergeCell ref="C11:D11"/>
    <mergeCell ref="C12:D12"/>
    <mergeCell ref="C14:D14"/>
    <mergeCell ref="A15:D15"/>
    <mergeCell ref="A20:B20"/>
    <mergeCell ref="C20:D20"/>
    <mergeCell ref="C16:D16"/>
    <mergeCell ref="A18:D18"/>
    <mergeCell ref="A19:B19"/>
    <mergeCell ref="C19:D19"/>
    <mergeCell ref="C17:D17"/>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PC</cp:lastModifiedBy>
  <cp:lastPrinted>2018-09-24T09:14:42Z</cp:lastPrinted>
  <dcterms:created xsi:type="dcterms:W3CDTF">2006-09-16T00:00:00Z</dcterms:created>
  <dcterms:modified xsi:type="dcterms:W3CDTF">2018-11-27T05:38:16Z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